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780" windowWidth="24240" windowHeight="13740"/>
  </bookViews>
  <sheets>
    <sheet name="Damen HR FERTIG" sheetId="2" r:id="rId1"/>
    <sheet name="Damen TR FERTIG" sheetId="6" r:id="rId2"/>
    <sheet name="Damen 40 HR FERTIG" sheetId="3" r:id="rId3"/>
    <sheet name="Damen 50 HR Grp FERTIG" sheetId="4" r:id="rId4"/>
    <sheet name="Damen 60 HR Grp FERTIG" sheetId="5" r:id="rId5"/>
    <sheet name="Tabelle1" sheetId="1" r:id="rId6"/>
  </sheets>
  <definedNames>
    <definedName name="_xlnm.Print_Area" localSheetId="0">'Damen HR FERTIG'!$A$1:$S$40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11" i="5"/>
  <c r="Q9"/>
  <c r="R12"/>
  <c r="R13"/>
  <c r="R9"/>
  <c r="R10"/>
  <c r="Q10"/>
  <c r="B30" i="3"/>
  <c r="B27"/>
  <c r="C30" i="4"/>
  <c r="C27"/>
  <c r="P21"/>
  <c r="O20"/>
  <c r="P20" s="1"/>
  <c r="M20"/>
  <c r="O19"/>
  <c r="M19"/>
  <c r="L19"/>
  <c r="P19" s="1"/>
  <c r="J19"/>
  <c r="M18"/>
  <c r="L18"/>
  <c r="J18"/>
  <c r="I18"/>
  <c r="P18" s="1"/>
  <c r="G18"/>
  <c r="M17"/>
  <c r="J17"/>
  <c r="G17"/>
  <c r="D17"/>
  <c r="O20" i="3"/>
  <c r="N19"/>
  <c r="O19" s="1"/>
  <c r="L19"/>
  <c r="N18"/>
  <c r="L18"/>
  <c r="K18"/>
  <c r="O18" s="1"/>
  <c r="I18"/>
  <c r="N17"/>
  <c r="L17"/>
  <c r="K17"/>
  <c r="I17"/>
  <c r="H17"/>
  <c r="O17" s="1"/>
  <c r="F17"/>
  <c r="L16"/>
  <c r="I16"/>
  <c r="F16"/>
  <c r="C16"/>
  <c r="H25" i="6"/>
  <c r="H24"/>
  <c r="B21"/>
  <c r="D19"/>
  <c r="D18"/>
  <c r="H14"/>
  <c r="H13"/>
  <c r="O12" i="5"/>
  <c r="O11"/>
  <c r="I26"/>
  <c r="B26"/>
  <c r="B25"/>
  <c r="B23"/>
  <c r="B22"/>
  <c r="B20"/>
  <c r="B19"/>
  <c r="AJ13"/>
  <c r="AJ12"/>
  <c r="AI12"/>
  <c r="AG12"/>
  <c r="Q12"/>
  <c r="AI11"/>
  <c r="AG11"/>
  <c r="AF11"/>
  <c r="AJ11" s="1"/>
  <c r="AD11"/>
  <c r="N11"/>
  <c r="L11"/>
  <c r="AI10"/>
  <c r="AG10"/>
  <c r="AF10"/>
  <c r="AJ10" s="1"/>
  <c r="AD10"/>
  <c r="AC10"/>
  <c r="AA10"/>
  <c r="O10"/>
  <c r="N10"/>
  <c r="L10"/>
  <c r="I10"/>
  <c r="AI9"/>
  <c r="AG9"/>
  <c r="AF9"/>
  <c r="AJ9" s="1"/>
  <c r="AD9"/>
  <c r="AC9"/>
  <c r="AA9"/>
  <c r="Z9"/>
  <c r="Y9" a="1"/>
  <c r="Y9" s="1"/>
  <c r="X9"/>
  <c r="O9"/>
  <c r="N9"/>
  <c r="L9"/>
  <c r="K9"/>
  <c r="I9"/>
  <c r="F9"/>
  <c r="AG8"/>
  <c r="AD8"/>
  <c r="AA8"/>
  <c r="X8"/>
  <c r="U8"/>
  <c r="O8"/>
  <c r="L8"/>
  <c r="I8"/>
  <c r="F8"/>
  <c r="C8"/>
  <c r="J10" i="4"/>
  <c r="J33"/>
  <c r="C33"/>
  <c r="C29"/>
  <c r="C26"/>
  <c r="C32" s="1"/>
  <c r="P12"/>
  <c r="O11"/>
  <c r="P11" s="1"/>
  <c r="M11"/>
  <c r="O10"/>
  <c r="M10"/>
  <c r="L10"/>
  <c r="M9"/>
  <c r="J9"/>
  <c r="G9"/>
  <c r="M8"/>
  <c r="J8"/>
  <c r="G8"/>
  <c r="D8"/>
  <c r="I33" i="3"/>
  <c r="B33"/>
  <c r="B32"/>
  <c r="B29"/>
  <c r="B26"/>
  <c r="O11"/>
  <c r="N10"/>
  <c r="O10" s="1"/>
  <c r="L10"/>
  <c r="N9"/>
  <c r="L9"/>
  <c r="K9"/>
  <c r="O9" s="1"/>
  <c r="I9"/>
  <c r="N8"/>
  <c r="L8"/>
  <c r="I8"/>
  <c r="H8"/>
  <c r="O8" s="1"/>
  <c r="F8"/>
  <c r="L7"/>
  <c r="I7"/>
  <c r="F7"/>
  <c r="C7"/>
  <c r="H35" i="2"/>
  <c r="H34"/>
  <c r="L31"/>
  <c r="H27"/>
  <c r="H26"/>
  <c r="P25"/>
  <c r="P23"/>
  <c r="P22"/>
  <c r="H19"/>
  <c r="H18"/>
  <c r="L15"/>
  <c r="L14"/>
  <c r="H11"/>
  <c r="H10"/>
  <c r="AE10" i="5" a="1"/>
  <c r="M9" a="1"/>
  <c r="P12" a="1"/>
  <c r="AH10" a="1"/>
  <c r="M10" a="1"/>
  <c r="AB9" a="1"/>
  <c r="M18" i="3" a="1"/>
  <c r="M19" a="1"/>
  <c r="M17" a="1"/>
  <c r="AE11" i="5" a="1"/>
  <c r="M11" a="1"/>
  <c r="AE9" a="1"/>
  <c r="AH12" a="1"/>
  <c r="AH11" a="1"/>
  <c r="AB10" a="1"/>
  <c r="AH9" a="1"/>
  <c r="M8" i="3" a="1"/>
  <c r="M10" a="1"/>
  <c r="M9" a="1"/>
  <c r="AB9" i="5" l="1"/>
  <c r="AH9"/>
  <c r="M10"/>
  <c r="AB10"/>
  <c r="AH10"/>
  <c r="AH11"/>
  <c r="P12"/>
  <c r="AH12"/>
  <c r="M9"/>
  <c r="AE9"/>
  <c r="AE10"/>
  <c r="M11"/>
  <c r="AE11"/>
  <c r="P9" i="4"/>
  <c r="M17" i="3"/>
  <c r="M18"/>
  <c r="M19"/>
  <c r="M10"/>
  <c r="M8"/>
  <c r="M9"/>
  <c r="P10" i="4"/>
  <c r="R11" i="5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 xmlns:xda="http://schemas.microsoft.com/office/spreadsheetml/2017/dynamicarray"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<sst xmlns="http://schemas.openxmlformats.org/spreadsheetml/2006/main" count="419" uniqueCount="176">
  <si>
    <t>Achtelfinale</t>
  </si>
  <si>
    <t>Viertelfinale</t>
  </si>
  <si>
    <t>Halbfinale</t>
  </si>
  <si>
    <t>Finale</t>
  </si>
  <si>
    <t>Match</t>
  </si>
  <si>
    <t>Name
Verein</t>
  </si>
  <si>
    <t>Ergebnis</t>
  </si>
  <si>
    <t>Turniersieger</t>
  </si>
  <si>
    <t>45. Blautal-Doppel-Turnier
DAMEN HAUPTRUNDE
DUNLOP-CUP 2026</t>
  </si>
  <si>
    <t>D_SP-1</t>
  </si>
  <si>
    <t>D-SP-2</t>
  </si>
  <si>
    <t>D-SP-3</t>
  </si>
  <si>
    <t>D-SP-4</t>
  </si>
  <si>
    <t>D-SP-5</t>
  </si>
  <si>
    <t>D-SP-6</t>
  </si>
  <si>
    <t>D-SP-7</t>
  </si>
  <si>
    <t>D-SP-8</t>
  </si>
  <si>
    <t>D-VF-1</t>
  </si>
  <si>
    <t>D-VF-2</t>
  </si>
  <si>
    <t>D-VF-3</t>
  </si>
  <si>
    <t>D-VF-4</t>
  </si>
  <si>
    <t>D-HF-1</t>
  </si>
  <si>
    <t>D-HF-2</t>
  </si>
  <si>
    <t>D-F</t>
  </si>
  <si>
    <t>Gruppe 1</t>
  </si>
  <si>
    <t>Gruppe 2</t>
  </si>
  <si>
    <t>Pkte</t>
  </si>
  <si>
    <t>S/V</t>
  </si>
  <si>
    <t>Gruppenerster</t>
  </si>
  <si>
    <t>Gruppenzweiter</t>
  </si>
  <si>
    <t>HF1</t>
  </si>
  <si>
    <t>HF2</t>
  </si>
  <si>
    <t>F</t>
  </si>
  <si>
    <t>D40-SP-1</t>
  </si>
  <si>
    <t>D40-SP-2</t>
  </si>
  <si>
    <t>D40-SP-3</t>
  </si>
  <si>
    <t>D40-SP-4</t>
  </si>
  <si>
    <t>D40-SP-5</t>
  </si>
  <si>
    <t>D40-SP-6</t>
  </si>
  <si>
    <t>D40-HF-1</t>
  </si>
  <si>
    <t>D40-HF-2</t>
  </si>
  <si>
    <t>D40-F</t>
  </si>
  <si>
    <t>D50-SP-1</t>
  </si>
  <si>
    <t>45. Blautal-Doppel-Turnier
DAMEN 40 (GRUPPENSPIELE)
DUNLOP-CUP 2026</t>
  </si>
  <si>
    <t>45. Blautal-Doppel-Turnier
DAMEN 50 (GRUPPENSPIELE)
DUNLOP-CUP 2026</t>
  </si>
  <si>
    <t>D50-SP-2</t>
  </si>
  <si>
    <t>D50-SP-3</t>
  </si>
  <si>
    <t>D50-SP-4</t>
  </si>
  <si>
    <t>D50-SP-6</t>
  </si>
  <si>
    <t>D50-SP-7</t>
  </si>
  <si>
    <t>D50-SP-8</t>
  </si>
  <si>
    <t>D50-SP-9</t>
  </si>
  <si>
    <t>D50-SP-10</t>
  </si>
  <si>
    <t>D50-SP-11</t>
  </si>
  <si>
    <t>D50-SP-12</t>
  </si>
  <si>
    <t>D50-HF-1</t>
  </si>
  <si>
    <t>D50-HF-2</t>
  </si>
  <si>
    <t>D50-F</t>
  </si>
  <si>
    <t>Turnierzweiter</t>
  </si>
  <si>
    <t>D60-SP-1</t>
  </si>
  <si>
    <t>D60-SP-2</t>
  </si>
  <si>
    <t>D60-SP-3</t>
  </si>
  <si>
    <t>D60-SP-4</t>
  </si>
  <si>
    <t>D60-SP-5</t>
  </si>
  <si>
    <t>D60-SP-6</t>
  </si>
  <si>
    <t>D60-SP-7</t>
  </si>
  <si>
    <t>D60-SP-8</t>
  </si>
  <si>
    <t>D60-SP-9</t>
  </si>
  <si>
    <t>D60-SP-10</t>
  </si>
  <si>
    <t>Trostrunden-Sieger</t>
  </si>
  <si>
    <t>T-D-VF-1</t>
  </si>
  <si>
    <t>45. Blautal-Doppel-Turnier
DAMEN TROSTRUNDE
DUNLOP-CUP 2026</t>
  </si>
  <si>
    <t>T-D-VF-2</t>
  </si>
  <si>
    <t>T-D-F</t>
  </si>
  <si>
    <t>T-D-HF-1</t>
  </si>
  <si>
    <t>T-D-HF-2</t>
  </si>
  <si>
    <t>S</t>
  </si>
  <si>
    <t xml:space="preserve">Schied / Schneider
TK SSV Ulm </t>
  </si>
  <si>
    <t>Jäckle / Trupkovic 
VfB Ulm</t>
  </si>
  <si>
    <t xml:space="preserve">Gaiser / Hofmann
Augsburg / SPG Blautal </t>
  </si>
  <si>
    <t>Miller / Weinberger
TK SSV Ulm</t>
  </si>
  <si>
    <t>Harter / Grünzweig
SPG Blautal</t>
  </si>
  <si>
    <t>Horn / Traa
SPG Blautal</t>
  </si>
  <si>
    <t>Eitel / Klamser
SPG Blautal</t>
  </si>
  <si>
    <t>Langfeld / Vieten
SPG Blautal</t>
  </si>
  <si>
    <t>Pfefferkorn / Schöll
Heroldstatt</t>
  </si>
  <si>
    <t>Schneider / Zimmermann
TK SSV Ulm</t>
  </si>
  <si>
    <t>Baghel / Sadhasivan
VfL Ulm</t>
  </si>
  <si>
    <t>Fülle / Schaaf
Heroldstadt</t>
  </si>
  <si>
    <t>Bayer / Ziegler 
Schelklingen</t>
  </si>
  <si>
    <t xml:space="preserve">Mangold / Pfletschinger
SPG Blautal </t>
  </si>
  <si>
    <t>Armbruster / Eißler 
SPG Blautal</t>
  </si>
  <si>
    <t>Bucher / Neher
SPG Blautal</t>
  </si>
  <si>
    <t>Senius / Wieland
Ludwigsfeld</t>
  </si>
  <si>
    <t>Fetzer / Wagner
VfB Ulm</t>
  </si>
  <si>
    <t>Schweizer / Weiss
Laichingen</t>
  </si>
  <si>
    <t xml:space="preserve">Stiller / Veit 
Ludwigsfeld </t>
  </si>
  <si>
    <t>Beyerlein / Buhl
Söflingen</t>
  </si>
  <si>
    <t>Baumann / Müller
SPG Blautal</t>
  </si>
  <si>
    <t>Schmidt / Wörz
VfB Ulm</t>
  </si>
  <si>
    <t xml:space="preserve">Graf / Wenzel
Jungingen / Lehr </t>
  </si>
  <si>
    <t>Albert - Fritz / Kahre
TK SSV Ulm</t>
  </si>
  <si>
    <t xml:space="preserve">Hafner - Mähr / Ludescher
Vogt / Bodnegg </t>
  </si>
  <si>
    <t>Grebner / Moosmann
VfB Ulm</t>
  </si>
  <si>
    <t>Poleschner / Schirm 
TK SSV Ulm</t>
  </si>
  <si>
    <t xml:space="preserve">Lang / Pätzmann
TK SSV Ulm </t>
  </si>
  <si>
    <t>Grau / Schäffter 
TK SSV Ulm</t>
  </si>
  <si>
    <t>D50-SP-13</t>
  </si>
  <si>
    <t>T-D-VF-3</t>
  </si>
  <si>
    <t>T-D-VF-4</t>
  </si>
  <si>
    <t>Bläsius / Doster-Schenk
Pfaffenhofen</t>
  </si>
  <si>
    <t>V</t>
  </si>
  <si>
    <t>Sa 9h</t>
  </si>
  <si>
    <t>Fr 15h</t>
  </si>
  <si>
    <t>Fr 18h40</t>
  </si>
  <si>
    <t>Sa 13h</t>
  </si>
  <si>
    <t>Horn / Scheffold 
Senden Ay</t>
  </si>
  <si>
    <t>45. Blautal-Doppel-Turnier
DAMEN 60 (GRUPPENSPIELE)
DUNLOP-CUP 2026</t>
  </si>
  <si>
    <t>0:6 / 0:6</t>
  </si>
  <si>
    <t>6:0 / 6:0</t>
  </si>
  <si>
    <t>3:6 / 0:6</t>
  </si>
  <si>
    <t>6:3 / 6:0</t>
  </si>
  <si>
    <t>Eitel / Klamser</t>
  </si>
  <si>
    <t>6:3 / 3:6 / 5:10</t>
  </si>
  <si>
    <t>3:6 / 6:3 /10:5</t>
  </si>
  <si>
    <t>6:1 / 6:0</t>
  </si>
  <si>
    <t>Harter / Grünzweig</t>
  </si>
  <si>
    <t>Fülle / Schaaf</t>
  </si>
  <si>
    <t>4:6 / 7:6 / 7:4</t>
  </si>
  <si>
    <t>6:4 / 6:7 / 4:7</t>
  </si>
  <si>
    <t>1:6 / 1:6</t>
  </si>
  <si>
    <t>6:1 / 6:1</t>
  </si>
  <si>
    <t>6:4 / 6:2</t>
  </si>
  <si>
    <t>4:6 / 2:6</t>
  </si>
  <si>
    <t>Baghel / Sadhasivan</t>
  </si>
  <si>
    <t>7:5 / 6:3</t>
  </si>
  <si>
    <t>5:7 / 3:6</t>
  </si>
  <si>
    <t>1:6 / 2:6</t>
  </si>
  <si>
    <t>6:1 / 6:2</t>
  </si>
  <si>
    <t>6:0 / 6:2</t>
  </si>
  <si>
    <t>Langfeld / Vieten</t>
  </si>
  <si>
    <t>6:0 / 6:1</t>
  </si>
  <si>
    <t>Horn / Traa</t>
  </si>
  <si>
    <t>1:6 /4:6</t>
  </si>
  <si>
    <t>6:1 / 6:4</t>
  </si>
  <si>
    <t>6:2 / 7:5</t>
  </si>
  <si>
    <t>2:6 / 5:7</t>
  </si>
  <si>
    <t xml:space="preserve">Rinaldini / Schlee
VfB Ulm </t>
  </si>
  <si>
    <t>Pfefferkorn / Schöll</t>
  </si>
  <si>
    <t>1:6 / 0:6</t>
  </si>
  <si>
    <t>6:7 / 4:6</t>
  </si>
  <si>
    <t>7:6 / 6:4</t>
  </si>
  <si>
    <t xml:space="preserve">Kleefeldt - Beck / Puschinski
Gomaringen </t>
  </si>
  <si>
    <t>6:2 / 6:2</t>
  </si>
  <si>
    <t>2:6 / 2:6</t>
  </si>
  <si>
    <t>3:6 / 7:6 / 6:8</t>
  </si>
  <si>
    <t>6:3 / 6:7 / 8:6</t>
  </si>
  <si>
    <t>2:6 / 1:6</t>
  </si>
  <si>
    <t>6:2 / 6:1</t>
  </si>
  <si>
    <t xml:space="preserve">Rinaldini / Schlee
</t>
  </si>
  <si>
    <t>2:6 / 0:6</t>
  </si>
  <si>
    <t>6:2 / 6:0</t>
  </si>
  <si>
    <t>6.1 / 6:1</t>
  </si>
  <si>
    <t>Schweizer / Weiss</t>
  </si>
  <si>
    <t>Beyerlein / Buhl</t>
  </si>
  <si>
    <t>w.o.</t>
  </si>
  <si>
    <t>6:0 / 6.0</t>
  </si>
  <si>
    <t>6:4 / 6:3</t>
  </si>
  <si>
    <t>4:6 / 3:6</t>
  </si>
  <si>
    <t>6:1 / 6:3</t>
  </si>
  <si>
    <t>6:4 / 6:1</t>
  </si>
  <si>
    <t>6:3 / 2:6 / 10:4</t>
  </si>
  <si>
    <t>3:6 / 6:2 / 4:10</t>
  </si>
  <si>
    <t>6:2 / 4:6 / 10:8</t>
  </si>
  <si>
    <t>6:2 / 6:3</t>
  </si>
  <si>
    <t>2:6 / 6:0/ 10:8</t>
  </si>
</sst>
</file>

<file path=xl/styles.xml><?xml version="1.0" encoding="utf-8"?>
<styleSheet xmlns="http://schemas.openxmlformats.org/spreadsheetml/2006/main">
  <fonts count="26">
    <font>
      <sz val="11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36"/>
      <name val="Calibri"/>
      <family val="2"/>
    </font>
    <font>
      <sz val="24"/>
      <color theme="1"/>
      <name val="Aptos Narrow"/>
      <family val="2"/>
      <scheme val="minor"/>
    </font>
    <font>
      <sz val="16"/>
      <color theme="1"/>
      <name val="Segoe UI"/>
      <family val="2"/>
    </font>
    <font>
      <sz val="16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48"/>
      <color theme="1"/>
      <name val="Aptos Narrow"/>
      <family val="2"/>
      <scheme val="minor"/>
    </font>
    <font>
      <sz val="11"/>
      <color theme="1"/>
      <name val="Arial"/>
      <family val="2"/>
    </font>
    <font>
      <sz val="16"/>
      <color theme="1"/>
      <name val="Arial"/>
      <family val="2"/>
    </font>
    <font>
      <b/>
      <sz val="36"/>
      <name val="Arial"/>
      <family val="2"/>
    </font>
    <font>
      <sz val="28"/>
      <color theme="1"/>
      <name val="Arial"/>
      <family val="2"/>
    </font>
    <font>
      <b/>
      <sz val="28"/>
      <name val="Arial"/>
      <family val="2"/>
    </font>
    <font>
      <sz val="28"/>
      <color theme="1"/>
      <name val="Aptos Narrow"/>
      <family val="2"/>
      <scheme val="minor"/>
    </font>
    <font>
      <sz val="36"/>
      <color theme="1"/>
      <name val="Arial"/>
      <family val="2"/>
    </font>
    <font>
      <sz val="36"/>
      <color theme="1"/>
      <name val="Aptos Narrow"/>
      <family val="2"/>
      <scheme val="minor"/>
    </font>
    <font>
      <sz val="28"/>
      <color theme="0"/>
      <name val="Arial"/>
      <family val="2"/>
    </font>
    <font>
      <b/>
      <sz val="28"/>
      <color theme="1"/>
      <name val="Arial"/>
      <family val="2"/>
    </font>
    <font>
      <sz val="22"/>
      <color theme="1"/>
      <name val="Arial"/>
      <family val="2"/>
    </font>
    <font>
      <b/>
      <sz val="22"/>
      <color theme="1"/>
      <name val="Arial"/>
      <family val="2"/>
    </font>
    <font>
      <sz val="22"/>
      <color theme="1"/>
      <name val="Aptos Narrow"/>
      <family val="2"/>
      <scheme val="minor"/>
    </font>
    <font>
      <sz val="22"/>
      <color theme="0"/>
      <name val="Arial"/>
      <family val="2"/>
    </font>
    <font>
      <b/>
      <sz val="36"/>
      <color theme="1"/>
      <name val="Arial"/>
      <family val="2"/>
    </font>
    <font>
      <b/>
      <sz val="24"/>
      <color theme="1"/>
      <name val="Aptos Narrow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7D7F0"/>
      </patternFill>
    </fill>
    <fill>
      <patternFill patternType="solid">
        <fgColor rgb="FFEAF4FF"/>
      </patternFill>
    </fill>
    <fill>
      <patternFill patternType="solid">
        <fgColor rgb="FF92D05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AF4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2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5" xfId="0" applyFont="1" applyBorder="1" applyProtection="1">
      <protection locked="0"/>
    </xf>
    <xf numFmtId="0" fontId="0" fillId="0" borderId="0" xfId="0" applyAlignment="1">
      <alignment horizontal="center" vertical="center"/>
    </xf>
    <xf numFmtId="0" fontId="2" fillId="0" borderId="16" xfId="0" applyFont="1" applyBorder="1"/>
    <xf numFmtId="0" fontId="2" fillId="3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3" borderId="16" xfId="0" applyFont="1" applyFill="1" applyBorder="1" applyAlignment="1" applyProtection="1">
      <alignment wrapText="1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6" fillId="7" borderId="21" xfId="0" applyFont="1" applyFill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2" fillId="7" borderId="20" xfId="0" applyFont="1" applyFill="1" applyBorder="1" applyAlignment="1" applyProtection="1">
      <alignment horizontal="center" vertical="center"/>
      <protection locked="0"/>
    </xf>
    <xf numFmtId="0" fontId="2" fillId="7" borderId="21" xfId="0" applyFont="1" applyFill="1" applyBorder="1" applyAlignment="1" applyProtection="1">
      <alignment horizontal="center" vertical="center"/>
      <protection locked="0"/>
    </xf>
    <xf numFmtId="0" fontId="2" fillId="7" borderId="22" xfId="0" applyFont="1" applyFill="1" applyBorder="1" applyAlignment="1" applyProtection="1">
      <alignment horizontal="center" vertical="center"/>
      <protection locked="0"/>
    </xf>
    <xf numFmtId="0" fontId="2" fillId="7" borderId="23" xfId="0" applyFont="1" applyFill="1" applyBorder="1" applyAlignment="1" applyProtection="1">
      <alignment horizontal="center" vertical="center"/>
      <protection locked="0"/>
    </xf>
    <xf numFmtId="0" fontId="2" fillId="7" borderId="24" xfId="0" applyFont="1" applyFill="1" applyBorder="1" applyAlignment="1" applyProtection="1">
      <alignment horizontal="center" vertical="center"/>
      <protection locked="0"/>
    </xf>
    <xf numFmtId="0" fontId="2" fillId="7" borderId="25" xfId="0" applyFont="1" applyFill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7" borderId="8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2" fillId="0" borderId="21" xfId="0" applyFont="1" applyBorder="1" applyAlignment="1" applyProtection="1">
      <alignment horizontal="center" vertical="center"/>
      <protection locked="0"/>
    </xf>
    <xf numFmtId="0" fontId="8" fillId="11" borderId="16" xfId="0" applyFont="1" applyFill="1" applyBorder="1" applyAlignment="1">
      <alignment horizontal="center" vertical="center" wrapText="1"/>
    </xf>
    <xf numFmtId="0" fontId="6" fillId="11" borderId="23" xfId="0" applyFont="1" applyFill="1" applyBorder="1" applyAlignment="1" applyProtection="1">
      <alignment horizontal="center" vertical="center"/>
      <protection locked="0"/>
    </xf>
    <xf numFmtId="0" fontId="6" fillId="11" borderId="20" xfId="0" applyFont="1" applyFill="1" applyBorder="1" applyAlignment="1">
      <alignment horizontal="center" vertical="center"/>
    </xf>
    <xf numFmtId="0" fontId="6" fillId="11" borderId="2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7" fillId="0" borderId="0" xfId="0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8" fillId="3" borderId="10" xfId="0" applyFont="1" applyFill="1" applyBorder="1" applyAlignment="1" applyProtection="1">
      <alignment horizontal="left" vertical="center" wrapText="1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>
      <alignment horizontal="center" vertical="center"/>
    </xf>
    <xf numFmtId="0" fontId="13" fillId="3" borderId="15" xfId="0" applyFont="1" applyFill="1" applyBorder="1" applyAlignment="1">
      <alignment horizontal="left" vertical="center" wrapText="1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3" borderId="10" xfId="0" applyFont="1" applyFill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0" fillId="0" borderId="0" xfId="0" applyFont="1"/>
    <xf numFmtId="0" fontId="13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16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3" fillId="3" borderId="16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6" borderId="16" xfId="0" applyFont="1" applyFill="1" applyBorder="1" applyAlignment="1">
      <alignment horizontal="center" vertical="center"/>
    </xf>
    <xf numFmtId="0" fontId="18" fillId="7" borderId="20" xfId="0" applyFont="1" applyFill="1" applyBorder="1" applyAlignment="1">
      <alignment horizontal="center" vertical="center"/>
    </xf>
    <xf numFmtId="0" fontId="18" fillId="7" borderId="21" xfId="0" applyFont="1" applyFill="1" applyBorder="1" applyAlignment="1">
      <alignment horizontal="center" vertical="center"/>
    </xf>
    <xf numFmtId="0" fontId="18" fillId="7" borderId="22" xfId="0" applyFont="1" applyFill="1" applyBorder="1" applyAlignment="1">
      <alignment horizontal="center" vertical="center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8" fillId="7" borderId="20" xfId="0" applyFont="1" applyFill="1" applyBorder="1" applyAlignment="1" applyProtection="1">
      <alignment horizontal="center" vertical="center"/>
      <protection locked="0"/>
    </xf>
    <xf numFmtId="0" fontId="18" fillId="7" borderId="21" xfId="0" applyFont="1" applyFill="1" applyBorder="1" applyAlignment="1" applyProtection="1">
      <alignment horizontal="center" vertical="center"/>
      <protection locked="0"/>
    </xf>
    <xf numFmtId="0" fontId="18" fillId="7" borderId="22" xfId="0" applyFont="1" applyFill="1" applyBorder="1" applyAlignment="1" applyProtection="1">
      <alignment horizontal="center" vertical="center"/>
      <protection locked="0"/>
    </xf>
    <xf numFmtId="0" fontId="13" fillId="9" borderId="20" xfId="0" applyFont="1" applyFill="1" applyBorder="1" applyAlignment="1">
      <alignment horizontal="center" vertical="center"/>
    </xf>
    <xf numFmtId="0" fontId="13" fillId="9" borderId="23" xfId="0" applyFont="1" applyFill="1" applyBorder="1" applyAlignment="1" applyProtection="1">
      <alignment horizontal="center" vertical="center"/>
      <protection locked="0"/>
    </xf>
    <xf numFmtId="0" fontId="13" fillId="9" borderId="23" xfId="0" applyFont="1" applyFill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8" fillId="7" borderId="26" xfId="0" applyFont="1" applyFill="1" applyBorder="1" applyAlignment="1">
      <alignment horizontal="center" vertical="center"/>
    </xf>
    <xf numFmtId="0" fontId="18" fillId="7" borderId="27" xfId="0" applyFont="1" applyFill="1" applyBorder="1" applyAlignment="1">
      <alignment horizontal="center" vertical="center"/>
    </xf>
    <xf numFmtId="0" fontId="18" fillId="7" borderId="28" xfId="0" applyFont="1" applyFill="1" applyBorder="1" applyAlignment="1">
      <alignment horizontal="center" vertical="center"/>
    </xf>
    <xf numFmtId="0" fontId="13" fillId="7" borderId="0" xfId="0" applyFont="1" applyFill="1"/>
    <xf numFmtId="0" fontId="16" fillId="0" borderId="0" xfId="0" applyFont="1" applyAlignment="1">
      <alignment horizontal="left" vertical="center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3" borderId="11" xfId="0" applyFont="1" applyFill="1" applyBorder="1" applyAlignment="1" applyProtection="1">
      <alignment horizontal="left" vertical="center" wrapText="1"/>
      <protection locked="0"/>
    </xf>
    <xf numFmtId="0" fontId="16" fillId="3" borderId="11" xfId="0" applyFont="1" applyFill="1" applyBorder="1" applyAlignment="1">
      <alignment horizontal="left" vertical="center" wrapText="1"/>
    </xf>
    <xf numFmtId="0" fontId="16" fillId="0" borderId="29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20" fillId="0" borderId="0" xfId="0" applyFont="1"/>
    <xf numFmtId="0" fontId="21" fillId="0" borderId="16" xfId="0" applyFont="1" applyBorder="1" applyAlignment="1">
      <alignment horizontal="center" vertical="center"/>
    </xf>
    <xf numFmtId="0" fontId="22" fillId="0" borderId="0" xfId="0" applyFont="1"/>
    <xf numFmtId="0" fontId="20" fillId="3" borderId="1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20" fillId="3" borderId="16" xfId="0" applyFont="1" applyFill="1" applyBorder="1" applyAlignment="1" applyProtection="1">
      <alignment horizontal="left" vertical="center" wrapText="1"/>
      <protection locked="0"/>
    </xf>
    <xf numFmtId="0" fontId="23" fillId="7" borderId="20" xfId="0" applyFont="1" applyFill="1" applyBorder="1" applyAlignment="1">
      <alignment horizontal="center" vertical="center"/>
    </xf>
    <xf numFmtId="0" fontId="23" fillId="7" borderId="21" xfId="0" applyFont="1" applyFill="1" applyBorder="1" applyAlignment="1">
      <alignment horizontal="center" vertical="center"/>
    </xf>
    <xf numFmtId="0" fontId="23" fillId="7" borderId="22" xfId="0" applyFont="1" applyFill="1" applyBorder="1" applyAlignment="1">
      <alignment horizontal="center" vertical="center"/>
    </xf>
    <xf numFmtId="0" fontId="20" fillId="8" borderId="20" xfId="0" applyFont="1" applyFill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6" borderId="16" xfId="0" applyFont="1" applyFill="1" applyBorder="1" applyAlignment="1">
      <alignment horizontal="center" vertical="center"/>
    </xf>
    <xf numFmtId="0" fontId="20" fillId="8" borderId="23" xfId="0" applyFont="1" applyFill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20" fillId="0" borderId="25" xfId="0" applyFont="1" applyBorder="1" applyAlignment="1" applyProtection="1">
      <alignment horizontal="center" vertical="center"/>
      <protection locked="0"/>
    </xf>
    <xf numFmtId="0" fontId="20" fillId="8" borderId="23" xfId="0" applyFont="1" applyFill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3" borderId="16" xfId="0" applyFont="1" applyFill="1" applyBorder="1" applyAlignment="1">
      <alignment wrapText="1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3" borderId="16" xfId="0" applyFont="1" applyFill="1" applyBorder="1" applyAlignment="1" applyProtection="1">
      <alignment vertical="center" wrapText="1"/>
      <protection locked="0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20" fillId="0" borderId="0" xfId="0" applyFont="1" applyAlignment="1">
      <alignment horizontal="center" vertical="center"/>
    </xf>
    <xf numFmtId="0" fontId="16" fillId="3" borderId="10" xfId="0" applyFont="1" applyFill="1" applyBorder="1" applyAlignment="1" applyProtection="1">
      <alignment horizontal="left" wrapText="1"/>
      <protection locked="0"/>
    </xf>
    <xf numFmtId="0" fontId="13" fillId="0" borderId="0" xfId="0" applyFont="1" applyAlignment="1">
      <alignment horizontal="center" vertical="center"/>
    </xf>
    <xf numFmtId="0" fontId="13" fillId="5" borderId="9" xfId="0" applyFont="1" applyFill="1" applyBorder="1" applyAlignment="1" applyProtection="1">
      <alignment horizontal="center" vertical="center"/>
      <protection locked="0"/>
    </xf>
    <xf numFmtId="0" fontId="13" fillId="5" borderId="13" xfId="0" applyFont="1" applyFill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2" fillId="5" borderId="1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18" fillId="0" borderId="9" xfId="0" applyFont="1" applyBorder="1" applyAlignment="1" applyProtection="1">
      <alignment horizontal="center" vertical="center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6" fillId="5" borderId="12" xfId="0" applyFont="1" applyFill="1" applyBorder="1" applyAlignment="1" applyProtection="1">
      <alignment horizontal="center" vertical="center"/>
      <protection locked="0"/>
    </xf>
    <xf numFmtId="0" fontId="16" fillId="5" borderId="13" xfId="0" applyFont="1" applyFill="1" applyBorder="1" applyAlignment="1" applyProtection="1">
      <alignment horizontal="center" vertical="center"/>
      <protection locked="0"/>
    </xf>
    <xf numFmtId="0" fontId="12" fillId="5" borderId="0" xfId="0" applyFont="1" applyFill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20" fillId="3" borderId="17" xfId="0" applyFont="1" applyFill="1" applyBorder="1" applyAlignment="1" applyProtection="1">
      <alignment horizontal="center" vertical="center" wrapText="1"/>
      <protection locked="0"/>
    </xf>
    <xf numFmtId="0" fontId="20" fillId="3" borderId="18" xfId="0" applyFont="1" applyFill="1" applyBorder="1" applyAlignment="1" applyProtection="1">
      <alignment horizontal="center" vertical="center" wrapText="1"/>
      <protection locked="0"/>
    </xf>
    <xf numFmtId="0" fontId="20" fillId="3" borderId="19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center" vertical="center"/>
    </xf>
    <xf numFmtId="0" fontId="20" fillId="3" borderId="17" xfId="0" applyFont="1" applyFill="1" applyBorder="1" applyAlignment="1">
      <alignment horizontal="center" vertical="center" wrapText="1"/>
    </xf>
    <xf numFmtId="0" fontId="20" fillId="3" borderId="18" xfId="0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/>
    </xf>
    <xf numFmtId="0" fontId="3" fillId="10" borderId="18" xfId="0" applyFont="1" applyFill="1" applyBorder="1" applyAlignment="1">
      <alignment horizontal="center" vertical="center"/>
    </xf>
    <xf numFmtId="0" fontId="3" fillId="10" borderId="19" xfId="0" applyFont="1" applyFill="1" applyBorder="1" applyAlignment="1">
      <alignment horizontal="center" vertical="center"/>
    </xf>
    <xf numFmtId="0" fontId="20" fillId="8" borderId="9" xfId="0" applyFont="1" applyFill="1" applyBorder="1" applyAlignment="1" applyProtection="1">
      <alignment horizontal="center" vertical="center"/>
      <protection locked="0"/>
    </xf>
    <xf numFmtId="0" fontId="20" fillId="8" borderId="13" xfId="0" applyFont="1" applyFill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2" fillId="8" borderId="9" xfId="0" applyFont="1" applyFill="1" applyBorder="1" applyAlignment="1" applyProtection="1">
      <alignment horizontal="center" vertical="center"/>
      <protection locked="0"/>
    </xf>
    <xf numFmtId="0" fontId="22" fillId="8" borderId="13" xfId="0" applyFont="1" applyFill="1" applyBorder="1" applyAlignment="1" applyProtection="1">
      <alignment horizontal="center" vertical="center"/>
      <protection locked="0"/>
    </xf>
    <xf numFmtId="0" fontId="22" fillId="0" borderId="12" xfId="0" applyFont="1" applyBorder="1" applyAlignment="1" applyProtection="1">
      <alignment horizontal="center" vertical="center"/>
      <protection locked="0"/>
    </xf>
    <xf numFmtId="0" fontId="22" fillId="0" borderId="13" xfId="0" applyFont="1" applyBorder="1" applyAlignment="1" applyProtection="1">
      <alignment horizontal="center" vertical="center"/>
      <protection locked="0"/>
    </xf>
    <xf numFmtId="0" fontId="20" fillId="6" borderId="17" xfId="0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3" fillId="3" borderId="17" xfId="0" applyFont="1" applyFill="1" applyBorder="1" applyAlignment="1" applyProtection="1">
      <alignment horizontal="center" vertical="center" wrapText="1"/>
      <protection locked="0"/>
    </xf>
    <xf numFmtId="0" fontId="13" fillId="3" borderId="18" xfId="0" applyFont="1" applyFill="1" applyBorder="1" applyAlignment="1" applyProtection="1">
      <alignment horizontal="center" vertical="center" wrapText="1"/>
      <protection locked="0"/>
    </xf>
    <xf numFmtId="0" fontId="13" fillId="3" borderId="19" xfId="0" applyFont="1" applyFill="1" applyBorder="1" applyAlignment="1" applyProtection="1">
      <alignment horizontal="center" vertical="center" wrapText="1"/>
      <protection locked="0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 vertical="center"/>
    </xf>
    <xf numFmtId="0" fontId="12" fillId="9" borderId="0" xfId="0" applyFont="1" applyFill="1" applyAlignment="1">
      <alignment horizontal="center" vertical="center"/>
    </xf>
    <xf numFmtId="0" fontId="15" fillId="9" borderId="9" xfId="0" applyFont="1" applyFill="1" applyBorder="1" applyAlignment="1" applyProtection="1">
      <alignment horizontal="center" vertical="center"/>
      <protection locked="0"/>
    </xf>
    <xf numFmtId="0" fontId="15" fillId="9" borderId="13" xfId="0" applyFont="1" applyFill="1" applyBorder="1" applyAlignment="1" applyProtection="1">
      <alignment horizontal="center" vertical="center"/>
      <protection locked="0"/>
    </xf>
    <xf numFmtId="0" fontId="13" fillId="6" borderId="17" xfId="0" applyFont="1" applyFill="1" applyBorder="1" applyAlignment="1">
      <alignment horizontal="center" vertical="center" wrapText="1"/>
    </xf>
    <xf numFmtId="0" fontId="13" fillId="6" borderId="18" xfId="0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8" fillId="11" borderId="17" xfId="0" applyFont="1" applyFill="1" applyBorder="1" applyAlignment="1" applyProtection="1">
      <alignment horizontal="center" vertical="center" wrapText="1"/>
      <protection locked="0"/>
    </xf>
    <xf numFmtId="0" fontId="8" fillId="11" borderId="18" xfId="0" applyFont="1" applyFill="1" applyBorder="1" applyAlignment="1" applyProtection="1">
      <alignment horizontal="center" vertical="center" wrapText="1"/>
      <protection locked="0"/>
    </xf>
    <xf numFmtId="0" fontId="8" fillId="11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23" fillId="7" borderId="22" xfId="0" applyFont="1" applyFill="1" applyBorder="1" applyAlignment="1">
      <alignment vertical="center"/>
    </xf>
    <xf numFmtId="0" fontId="20" fillId="0" borderId="15" xfId="0" applyFont="1" applyBorder="1" applyAlignment="1" applyProtection="1">
      <alignment horizontal="center" vertical="center"/>
      <protection locked="0"/>
    </xf>
    <xf numFmtId="0" fontId="20" fillId="0" borderId="15" xfId="0" applyFont="1" applyBorder="1" applyAlignment="1">
      <alignment horizontal="center" vertical="center"/>
    </xf>
    <xf numFmtId="0" fontId="22" fillId="0" borderId="15" xfId="0" applyFont="1" applyBorder="1" applyAlignment="1" applyProtection="1">
      <alignment horizontal="center" vertical="center"/>
      <protection locked="0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center" vertical="center"/>
    </xf>
    <xf numFmtId="0" fontId="24" fillId="9" borderId="4" xfId="0" applyFont="1" applyFill="1" applyBorder="1" applyAlignment="1">
      <alignment horizontal="center" vertical="center"/>
    </xf>
    <xf numFmtId="0" fontId="24" fillId="9" borderId="0" xfId="0" applyFont="1" applyFill="1" applyAlignment="1">
      <alignment horizontal="center" vertical="center"/>
    </xf>
    <xf numFmtId="0" fontId="25" fillId="10" borderId="17" xfId="0" applyFont="1" applyFill="1" applyBorder="1" applyAlignment="1">
      <alignment horizontal="center" vertical="center"/>
    </xf>
    <xf numFmtId="0" fontId="25" fillId="10" borderId="18" xfId="0" applyFont="1" applyFill="1" applyBorder="1" applyAlignment="1">
      <alignment horizontal="center" vertical="center"/>
    </xf>
    <xf numFmtId="0" fontId="25" fillId="10" borderId="19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5486399</xdr:colOff>
      <xdr:row>0</xdr:row>
      <xdr:rowOff>166689</xdr:rowOff>
    </xdr:from>
    <xdr:ext cx="3829529" cy="1898235"/>
    <xdr:pic>
      <xdr:nvPicPr>
        <xdr:cNvPr id="2" name="Grafik 15">
          <a:extLst>
            <a:ext uri="{FF2B5EF4-FFF2-40B4-BE49-F238E27FC236}">
              <a16:creationId xmlns="" xmlns:a16="http://schemas.microsoft.com/office/drawing/2014/main" id="{837D5291-E8D3-48CA-AA79-1A3314A62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00399" y="166689"/>
          <a:ext cx="3829529" cy="1898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190501</xdr:colOff>
      <xdr:row>0</xdr:row>
      <xdr:rowOff>35718</xdr:rowOff>
    </xdr:from>
    <xdr:to>
      <xdr:col>3</xdr:col>
      <xdr:colOff>1585911</xdr:colOff>
      <xdr:row>2</xdr:row>
      <xdr:rowOff>612147</xdr:rowOff>
    </xdr:to>
    <xdr:pic>
      <xdr:nvPicPr>
        <xdr:cNvPr id="3" name="Grafik 2">
          <a:extLst>
            <a:ext uri="{FF2B5EF4-FFF2-40B4-BE49-F238E27FC236}">
              <a16:creationId xmlns="" xmlns:a16="http://schemas.microsoft.com/office/drawing/2014/main" id="{D8E00FBC-25F3-43D9-AEC2-4AE7E501F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1" y="35718"/>
          <a:ext cx="4038599" cy="2100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5791848</xdr:colOff>
      <xdr:row>0</xdr:row>
      <xdr:rowOff>0</xdr:rowOff>
    </xdr:from>
    <xdr:ext cx="3999585" cy="1982529"/>
    <xdr:pic>
      <xdr:nvPicPr>
        <xdr:cNvPr id="2" name="Grafik 15">
          <a:extLst>
            <a:ext uri="{FF2B5EF4-FFF2-40B4-BE49-F238E27FC236}">
              <a16:creationId xmlns="" xmlns:a16="http://schemas.microsoft.com/office/drawing/2014/main" id="{829FF716-2C4D-4FE7-BFA7-6466957B2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11471" y="0"/>
          <a:ext cx="3999585" cy="19825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3</xdr:colOff>
      <xdr:row>0</xdr:row>
      <xdr:rowOff>35721</xdr:rowOff>
    </xdr:from>
    <xdr:to>
      <xdr:col>1</xdr:col>
      <xdr:colOff>3488808</xdr:colOff>
      <xdr:row>2</xdr:row>
      <xdr:rowOff>729139</xdr:rowOff>
    </xdr:to>
    <xdr:pic>
      <xdr:nvPicPr>
        <xdr:cNvPr id="3" name="Grafik 2">
          <a:extLst>
            <a:ext uri="{FF2B5EF4-FFF2-40B4-BE49-F238E27FC236}">
              <a16:creationId xmlns="" xmlns:a16="http://schemas.microsoft.com/office/drawing/2014/main" id="{E0A6A9ED-8E0A-4A43-8848-3BB4AF455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" y="35721"/>
          <a:ext cx="4131189" cy="22218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2381250</xdr:colOff>
      <xdr:row>0</xdr:row>
      <xdr:rowOff>0</xdr:rowOff>
    </xdr:from>
    <xdr:ext cx="2931795" cy="1453243"/>
    <xdr:pic>
      <xdr:nvPicPr>
        <xdr:cNvPr id="2" name="Grafik 15">
          <a:extLst>
            <a:ext uri="{FF2B5EF4-FFF2-40B4-BE49-F238E27FC236}">
              <a16:creationId xmlns="" xmlns:a16="http://schemas.microsoft.com/office/drawing/2014/main" id="{48FF259D-48ED-4D2A-A393-C62EAA033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899100" y="0"/>
          <a:ext cx="2931795" cy="1453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2</xdr:colOff>
      <xdr:row>0</xdr:row>
      <xdr:rowOff>1</xdr:rowOff>
    </xdr:from>
    <xdr:to>
      <xdr:col>1</xdr:col>
      <xdr:colOff>1489105</xdr:colOff>
      <xdr:row>2</xdr:row>
      <xdr:rowOff>367956</xdr:rowOff>
    </xdr:to>
    <xdr:pic>
      <xdr:nvPicPr>
        <xdr:cNvPr id="3" name="Grafik 2">
          <a:extLst>
            <a:ext uri="{FF2B5EF4-FFF2-40B4-BE49-F238E27FC236}">
              <a16:creationId xmlns="" xmlns:a16="http://schemas.microsoft.com/office/drawing/2014/main" id="{68D66AF7-015C-46AA-BA36-8D45A0B2F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" y="1"/>
          <a:ext cx="2605766" cy="14538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1205279</xdr:colOff>
      <xdr:row>0</xdr:row>
      <xdr:rowOff>214313</xdr:rowOff>
    </xdr:from>
    <xdr:ext cx="2931795" cy="1453243"/>
    <xdr:pic>
      <xdr:nvPicPr>
        <xdr:cNvPr id="2" name="Grafik 15">
          <a:extLst>
            <a:ext uri="{FF2B5EF4-FFF2-40B4-BE49-F238E27FC236}">
              <a16:creationId xmlns="" xmlns:a16="http://schemas.microsoft.com/office/drawing/2014/main" id="{AE3A9C1B-9900-4480-92D7-D65717434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25279" y="214313"/>
          <a:ext cx="2931795" cy="1453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1</xdr:colOff>
      <xdr:row>0</xdr:row>
      <xdr:rowOff>1</xdr:rowOff>
    </xdr:from>
    <xdr:to>
      <xdr:col>2</xdr:col>
      <xdr:colOff>531361</xdr:colOff>
      <xdr:row>2</xdr:row>
      <xdr:rowOff>505240</xdr:rowOff>
    </xdr:to>
    <xdr:pic>
      <xdr:nvPicPr>
        <xdr:cNvPr id="3" name="Grafik 2">
          <a:extLst>
            <a:ext uri="{FF2B5EF4-FFF2-40B4-BE49-F238E27FC236}">
              <a16:creationId xmlns="" xmlns:a16="http://schemas.microsoft.com/office/drawing/2014/main" id="{CA67905E-850D-4277-9902-09AC92375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" y="1"/>
          <a:ext cx="2769053" cy="15910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673555</xdr:colOff>
      <xdr:row>0</xdr:row>
      <xdr:rowOff>71438</xdr:rowOff>
    </xdr:from>
    <xdr:ext cx="2931795" cy="1453243"/>
    <xdr:pic>
      <xdr:nvPicPr>
        <xdr:cNvPr id="2" name="Grafik 15">
          <a:extLst>
            <a:ext uri="{FF2B5EF4-FFF2-40B4-BE49-F238E27FC236}">
              <a16:creationId xmlns="" xmlns:a16="http://schemas.microsoft.com/office/drawing/2014/main" id="{4898E0CA-FBF4-4114-9917-CF59430C0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47448" y="71438"/>
          <a:ext cx="2931795" cy="1453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1</xdr:colOff>
      <xdr:row>0</xdr:row>
      <xdr:rowOff>1</xdr:rowOff>
    </xdr:from>
    <xdr:to>
      <xdr:col>1</xdr:col>
      <xdr:colOff>2007054</xdr:colOff>
      <xdr:row>2</xdr:row>
      <xdr:rowOff>505240</xdr:rowOff>
    </xdr:to>
    <xdr:pic>
      <xdr:nvPicPr>
        <xdr:cNvPr id="3" name="Grafik 2">
          <a:extLst>
            <a:ext uri="{FF2B5EF4-FFF2-40B4-BE49-F238E27FC236}">
              <a16:creationId xmlns="" xmlns:a16="http://schemas.microsoft.com/office/drawing/2014/main" id="{69987FCE-A102-4223-B76A-921917A7A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" y="1"/>
          <a:ext cx="2769053" cy="1591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"/>
  <sheetViews>
    <sheetView showGridLines="0" tabSelected="1" showWhiteSpace="0" topLeftCell="C1" zoomScale="31" zoomScaleNormal="40" zoomScalePageLayoutView="50" workbookViewId="0">
      <selection activeCell="P29" sqref="P29"/>
    </sheetView>
  </sheetViews>
  <sheetFormatPr baseColWidth="10" defaultColWidth="9" defaultRowHeight="14.25"/>
  <cols>
    <col min="1" max="1" width="5" customWidth="1"/>
    <col min="2" max="2" width="12" style="4" customWidth="1"/>
    <col min="3" max="3" width="20" style="4" bestFit="1" customWidth="1"/>
    <col min="4" max="4" width="100.625" style="41" customWidth="1"/>
    <col min="5" max="5" width="5" style="4" customWidth="1"/>
    <col min="6" max="6" width="30.625" style="4" customWidth="1"/>
    <col min="7" max="7" width="18.375" style="4" bestFit="1" customWidth="1"/>
    <col min="8" max="8" width="100.625" style="41" customWidth="1"/>
    <col min="9" max="9" width="5" style="4" customWidth="1"/>
    <col min="10" max="10" width="30.625" style="4" customWidth="1"/>
    <col min="11" max="11" width="18.625" style="4" bestFit="1" customWidth="1"/>
    <col min="12" max="12" width="100.625" style="41" customWidth="1"/>
    <col min="13" max="13" width="5" style="4" customWidth="1"/>
    <col min="14" max="14" width="30.625" style="4" customWidth="1"/>
    <col min="15" max="15" width="18.375" style="4" customWidth="1"/>
    <col min="16" max="16" width="100.625" style="41" customWidth="1"/>
    <col min="17" max="17" width="14.875" style="4" customWidth="1"/>
    <col min="18" max="18" width="24" style="4" customWidth="1"/>
  </cols>
  <sheetData>
    <row r="1" spans="1:20" ht="60" customHeight="1">
      <c r="A1" s="146" t="s">
        <v>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8"/>
    </row>
    <row r="2" spans="1:20" ht="60" customHeight="1">
      <c r="A2" s="149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1"/>
    </row>
    <row r="3" spans="1:20" ht="60" customHeight="1" thickBot="1">
      <c r="A3" s="152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4"/>
    </row>
    <row r="4" spans="1:20" s="53" customFormat="1" ht="59.1" customHeight="1">
      <c r="A4" s="50"/>
      <c r="B4" s="51"/>
      <c r="C4" s="51"/>
      <c r="D4" s="52" t="s">
        <v>0</v>
      </c>
      <c r="E4" s="51"/>
      <c r="F4" s="51"/>
      <c r="G4" s="51"/>
      <c r="H4" s="52" t="s">
        <v>1</v>
      </c>
      <c r="I4" s="51"/>
      <c r="J4" s="51"/>
      <c r="K4" s="51"/>
      <c r="L4" s="52" t="s">
        <v>2</v>
      </c>
      <c r="M4" s="51"/>
      <c r="N4" s="51"/>
      <c r="O4" s="51"/>
      <c r="P4" s="52" t="s">
        <v>3</v>
      </c>
      <c r="Q4" s="51"/>
      <c r="R4" s="51"/>
    </row>
    <row r="5" spans="1:20" ht="24.95" customHeight="1">
      <c r="A5" s="47"/>
      <c r="B5" s="48"/>
      <c r="C5" s="48"/>
      <c r="D5" s="54"/>
      <c r="E5" s="48"/>
      <c r="F5" s="48"/>
      <c r="G5" s="48"/>
      <c r="H5" s="54"/>
      <c r="I5" s="48"/>
      <c r="J5" s="48"/>
      <c r="K5" s="48"/>
      <c r="L5" s="54"/>
      <c r="M5" s="48"/>
      <c r="N5" s="48"/>
      <c r="O5" s="55"/>
      <c r="P5" s="56"/>
      <c r="Q5" s="48"/>
      <c r="R5" s="48"/>
      <c r="S5" s="49"/>
      <c r="T5" s="49"/>
    </row>
    <row r="6" spans="1:20" ht="24.95" customHeight="1">
      <c r="A6" s="47"/>
      <c r="B6" s="48"/>
      <c r="C6" s="48"/>
      <c r="D6" s="56"/>
      <c r="E6" s="48"/>
      <c r="F6" s="48"/>
      <c r="G6" s="48"/>
      <c r="H6" s="56"/>
      <c r="I6" s="48"/>
      <c r="J6" s="48"/>
      <c r="K6" s="48"/>
      <c r="L6" s="56"/>
      <c r="M6" s="48"/>
      <c r="N6" s="48"/>
      <c r="O6" s="48"/>
      <c r="P6" s="56"/>
      <c r="Q6" s="48"/>
      <c r="R6" s="48"/>
      <c r="S6" s="49"/>
      <c r="T6" s="49"/>
    </row>
    <row r="7" spans="1:20" ht="24.95" customHeight="1" thickBot="1">
      <c r="A7" s="47"/>
      <c r="B7" s="48"/>
      <c r="C7" s="48"/>
      <c r="D7" s="56"/>
      <c r="E7" s="48"/>
      <c r="F7" s="48"/>
      <c r="G7" s="48"/>
      <c r="H7" s="56"/>
      <c r="I7" s="48"/>
      <c r="J7" s="48"/>
      <c r="K7" s="48"/>
      <c r="L7" s="56"/>
      <c r="M7" s="48"/>
      <c r="N7" s="48"/>
      <c r="O7" s="48"/>
      <c r="P7" s="56"/>
      <c r="Q7" s="48"/>
      <c r="R7" s="48"/>
      <c r="S7" s="49"/>
      <c r="T7" s="49"/>
    </row>
    <row r="8" spans="1:20" ht="75" customHeight="1" thickTop="1" thickBot="1">
      <c r="A8" s="47"/>
      <c r="B8" s="138"/>
      <c r="C8" s="155" t="s">
        <v>9</v>
      </c>
      <c r="D8" s="57" t="s">
        <v>77</v>
      </c>
      <c r="E8" s="58" t="s">
        <v>76</v>
      </c>
      <c r="F8" s="157"/>
      <c r="G8" s="48"/>
      <c r="H8" s="56"/>
      <c r="I8" s="48"/>
      <c r="J8" s="48"/>
      <c r="K8" s="48"/>
      <c r="L8" s="56"/>
      <c r="M8" s="48"/>
      <c r="N8" s="48"/>
      <c r="O8" s="48"/>
      <c r="P8" s="56"/>
      <c r="Q8" s="48"/>
      <c r="R8" s="48"/>
      <c r="S8" s="49"/>
      <c r="T8" s="49"/>
    </row>
    <row r="9" spans="1:20" ht="75" customHeight="1" thickTop="1" thickBot="1">
      <c r="A9" s="47"/>
      <c r="B9" s="138"/>
      <c r="C9" s="156"/>
      <c r="D9" s="57" t="s">
        <v>5</v>
      </c>
      <c r="E9" s="58" t="s">
        <v>111</v>
      </c>
      <c r="F9" s="156"/>
      <c r="G9" s="48"/>
      <c r="H9" s="56"/>
      <c r="I9" s="48"/>
      <c r="J9" s="48"/>
      <c r="K9" s="48"/>
      <c r="L9" s="56"/>
      <c r="M9" s="48"/>
      <c r="N9" s="48"/>
      <c r="O9" s="48"/>
      <c r="P9" s="56"/>
      <c r="Q9" s="48"/>
      <c r="R9" s="48"/>
      <c r="S9" s="49"/>
      <c r="T9" s="49"/>
    </row>
    <row r="10" spans="1:20" ht="75" customHeight="1" thickTop="1" thickBot="1">
      <c r="A10" s="47"/>
      <c r="B10" s="48"/>
      <c r="C10" s="48"/>
      <c r="D10" s="56"/>
      <c r="E10" s="48"/>
      <c r="F10" s="48"/>
      <c r="G10" s="139" t="s">
        <v>17</v>
      </c>
      <c r="H10" s="60" t="str">
        <f>IF(E8="","",IF(E8="S",D8,D9))</f>
        <v xml:space="preserve">Schied / Schneider
TK SSV Ulm </v>
      </c>
      <c r="I10" s="61" t="s">
        <v>76</v>
      </c>
      <c r="J10" s="141" t="s">
        <v>131</v>
      </c>
      <c r="K10" s="48"/>
      <c r="L10" s="56"/>
      <c r="M10" s="48"/>
      <c r="N10" s="48"/>
      <c r="O10" s="48"/>
      <c r="P10" s="56"/>
      <c r="Q10" s="48"/>
      <c r="R10" s="48"/>
      <c r="S10" s="49"/>
      <c r="T10" s="49"/>
    </row>
    <row r="11" spans="1:20" ht="75" customHeight="1" thickTop="1" thickBot="1">
      <c r="A11" s="47"/>
      <c r="B11" s="48"/>
      <c r="C11" s="48"/>
      <c r="D11" s="56"/>
      <c r="E11" s="48"/>
      <c r="F11" s="48"/>
      <c r="G11" s="140"/>
      <c r="H11" s="60" t="str">
        <f>IF(E12="","",IF(E12="S",D12,D13))</f>
        <v xml:space="preserve">Rinaldini / Schlee
VfB Ulm </v>
      </c>
      <c r="I11" s="61" t="s">
        <v>111</v>
      </c>
      <c r="J11" s="142"/>
      <c r="K11" s="48"/>
      <c r="L11" s="56"/>
      <c r="M11" s="48"/>
      <c r="N11" s="48"/>
      <c r="O11" s="48"/>
      <c r="P11" s="56"/>
      <c r="Q11" s="48"/>
      <c r="R11" s="48"/>
      <c r="S11" s="49"/>
      <c r="T11" s="49"/>
    </row>
    <row r="12" spans="1:20" ht="75" customHeight="1" thickTop="1" thickBot="1">
      <c r="A12" s="47"/>
      <c r="B12" s="138"/>
      <c r="C12" s="139" t="s">
        <v>10</v>
      </c>
      <c r="D12" s="62" t="s">
        <v>85</v>
      </c>
      <c r="E12" s="63" t="s">
        <v>111</v>
      </c>
      <c r="F12" s="141" t="s">
        <v>119</v>
      </c>
      <c r="G12" s="48"/>
      <c r="H12" s="56"/>
      <c r="I12" s="48"/>
      <c r="J12" s="59"/>
      <c r="K12" s="48"/>
      <c r="L12" s="56"/>
      <c r="M12" s="48"/>
      <c r="N12" s="48"/>
      <c r="O12" s="48"/>
      <c r="P12" s="56"/>
      <c r="Q12" s="48"/>
      <c r="R12" s="48"/>
      <c r="S12" s="49"/>
      <c r="T12" s="49"/>
    </row>
    <row r="13" spans="1:20" ht="75" customHeight="1" thickTop="1" thickBot="1">
      <c r="A13" s="47"/>
      <c r="B13" s="138"/>
      <c r="C13" s="140"/>
      <c r="D13" s="62" t="s">
        <v>147</v>
      </c>
      <c r="E13" s="63" t="s">
        <v>76</v>
      </c>
      <c r="F13" s="142"/>
      <c r="G13" s="48"/>
      <c r="H13" s="56"/>
      <c r="I13" s="48"/>
      <c r="J13" s="59"/>
      <c r="K13" s="48"/>
      <c r="L13" s="56"/>
      <c r="M13" s="48"/>
      <c r="N13" s="48"/>
      <c r="O13" s="48"/>
      <c r="P13" s="56"/>
      <c r="Q13" s="48"/>
      <c r="R13" s="48"/>
      <c r="S13" s="49"/>
      <c r="T13" s="49"/>
    </row>
    <row r="14" spans="1:20" ht="75" customHeight="1" thickTop="1" thickBot="1">
      <c r="A14" s="47"/>
      <c r="B14" s="48"/>
      <c r="C14" s="48"/>
      <c r="D14" s="56"/>
      <c r="E14" s="48"/>
      <c r="F14" s="48"/>
      <c r="G14" s="48"/>
      <c r="H14" s="56"/>
      <c r="I14" s="48"/>
      <c r="J14" s="48"/>
      <c r="K14" s="139" t="s">
        <v>21</v>
      </c>
      <c r="L14" s="60" t="str">
        <f>IF(I10="","",IF(I10="S",H10,H11))</f>
        <v xml:space="preserve">Schied / Schneider
TK SSV Ulm </v>
      </c>
      <c r="M14" s="61" t="s">
        <v>76</v>
      </c>
      <c r="N14" s="141" t="s">
        <v>158</v>
      </c>
      <c r="O14" s="48"/>
      <c r="P14" s="56"/>
      <c r="Q14" s="48"/>
      <c r="R14" s="48"/>
      <c r="S14" s="49"/>
      <c r="T14" s="49"/>
    </row>
    <row r="15" spans="1:20" ht="75" customHeight="1" thickTop="1" thickBot="1">
      <c r="A15" s="47"/>
      <c r="B15" s="48"/>
      <c r="C15" s="48"/>
      <c r="D15" s="56"/>
      <c r="E15" s="48"/>
      <c r="F15" s="48"/>
      <c r="G15" s="48"/>
      <c r="H15" s="56"/>
      <c r="I15" s="48"/>
      <c r="J15" s="48"/>
      <c r="K15" s="140"/>
      <c r="L15" s="60" t="str">
        <f>IF(I18="","",IF(I18="S",H18,H19))</f>
        <v>Poleschner / Schirm 
TK SSV Ulm</v>
      </c>
      <c r="M15" s="61" t="s">
        <v>111</v>
      </c>
      <c r="N15" s="142"/>
      <c r="O15" s="48"/>
      <c r="P15" s="56"/>
      <c r="Q15" s="48"/>
      <c r="R15" s="48"/>
      <c r="S15" s="49"/>
      <c r="T15" s="49"/>
    </row>
    <row r="16" spans="1:20" ht="75" customHeight="1" thickTop="1" thickBot="1">
      <c r="A16" s="47"/>
      <c r="B16" s="138"/>
      <c r="C16" s="139" t="s">
        <v>11</v>
      </c>
      <c r="D16" s="62" t="s">
        <v>104</v>
      </c>
      <c r="E16" s="63" t="s">
        <v>76</v>
      </c>
      <c r="F16" s="141" t="s">
        <v>119</v>
      </c>
      <c r="G16" s="48"/>
      <c r="H16" s="56"/>
      <c r="I16" s="48"/>
      <c r="J16" s="59"/>
      <c r="K16" s="48"/>
      <c r="L16" s="56"/>
      <c r="M16" s="48"/>
      <c r="N16" s="59"/>
      <c r="O16" s="48"/>
      <c r="P16" s="56"/>
      <c r="Q16" s="48"/>
      <c r="R16" s="48"/>
      <c r="S16" s="49"/>
      <c r="T16" s="49"/>
    </row>
    <row r="17" spans="1:20" ht="75" customHeight="1" thickTop="1" thickBot="1">
      <c r="A17" s="47"/>
      <c r="B17" s="138"/>
      <c r="C17" s="140"/>
      <c r="D17" s="62" t="s">
        <v>83</v>
      </c>
      <c r="E17" s="63" t="s">
        <v>111</v>
      </c>
      <c r="F17" s="142"/>
      <c r="G17" s="48"/>
      <c r="H17" s="56"/>
      <c r="I17" s="48"/>
      <c r="J17" s="59"/>
      <c r="K17" s="48"/>
      <c r="L17" s="56"/>
      <c r="M17" s="48"/>
      <c r="N17" s="59"/>
      <c r="O17" s="48"/>
      <c r="P17" s="56"/>
      <c r="Q17" s="48"/>
      <c r="R17" s="48"/>
      <c r="S17" s="49"/>
      <c r="T17" s="49"/>
    </row>
    <row r="18" spans="1:20" ht="75" customHeight="1" thickTop="1" thickBot="1">
      <c r="A18" s="47"/>
      <c r="B18" s="48"/>
      <c r="C18" s="48"/>
      <c r="D18" s="56"/>
      <c r="E18" s="48"/>
      <c r="F18" s="48"/>
      <c r="G18" s="139" t="s">
        <v>18</v>
      </c>
      <c r="H18" s="60" t="str">
        <f>IF(E16="","",IF(E16="S",D16,D17))</f>
        <v>Poleschner / Schirm 
TK SSV Ulm</v>
      </c>
      <c r="I18" s="61" t="s">
        <v>76</v>
      </c>
      <c r="J18" s="141" t="s">
        <v>138</v>
      </c>
      <c r="K18" s="48"/>
      <c r="L18" s="56"/>
      <c r="M18" s="48"/>
      <c r="N18" s="59"/>
      <c r="O18" s="48"/>
      <c r="P18" s="56"/>
      <c r="Q18" s="48"/>
      <c r="R18" s="48"/>
      <c r="S18" s="49"/>
      <c r="T18" s="49"/>
    </row>
    <row r="19" spans="1:20" ht="75" customHeight="1" thickTop="1" thickBot="1">
      <c r="A19" s="47"/>
      <c r="B19" s="48"/>
      <c r="C19" s="48"/>
      <c r="D19" s="56"/>
      <c r="E19" s="48"/>
      <c r="F19" s="48"/>
      <c r="G19" s="140"/>
      <c r="H19" s="60" t="str">
        <f>IF(E20="","",IF(E20="S",D20,D21))</f>
        <v xml:space="preserve">Gaiser / Hofmann
Augsburg / SPG Blautal </v>
      </c>
      <c r="I19" s="61" t="s">
        <v>111</v>
      </c>
      <c r="J19" s="142"/>
      <c r="K19" s="48"/>
      <c r="L19" s="56"/>
      <c r="M19" s="48"/>
      <c r="N19" s="59"/>
      <c r="O19" s="48"/>
      <c r="P19" s="56"/>
      <c r="Q19" s="48"/>
      <c r="R19" s="48"/>
      <c r="S19" s="49"/>
      <c r="T19" s="49"/>
    </row>
    <row r="20" spans="1:20" ht="75" customHeight="1" thickTop="1" thickBot="1">
      <c r="A20" s="47"/>
      <c r="B20" s="138"/>
      <c r="C20" s="139" t="s">
        <v>12</v>
      </c>
      <c r="D20" s="62" t="s">
        <v>82</v>
      </c>
      <c r="E20" s="63" t="s">
        <v>111</v>
      </c>
      <c r="F20" s="141" t="s">
        <v>141</v>
      </c>
      <c r="G20" s="48"/>
      <c r="H20" s="56"/>
      <c r="I20" s="48"/>
      <c r="J20" s="48"/>
      <c r="K20" s="48"/>
      <c r="L20" s="56"/>
      <c r="M20" s="48"/>
      <c r="N20" s="59"/>
      <c r="O20" s="48"/>
      <c r="P20" s="56"/>
      <c r="Q20" s="48"/>
      <c r="R20" s="48"/>
      <c r="S20" s="49"/>
      <c r="T20" s="49"/>
    </row>
    <row r="21" spans="1:20" ht="75" customHeight="1" thickTop="1" thickBot="1">
      <c r="A21" s="47"/>
      <c r="B21" s="138"/>
      <c r="C21" s="140"/>
      <c r="D21" s="62" t="s">
        <v>79</v>
      </c>
      <c r="E21" s="63" t="s">
        <v>76</v>
      </c>
      <c r="F21" s="142"/>
      <c r="G21" s="48"/>
      <c r="H21" s="56"/>
      <c r="I21" s="48"/>
      <c r="J21" s="48"/>
      <c r="K21" s="48"/>
      <c r="L21" s="56"/>
      <c r="M21" s="48"/>
      <c r="N21" s="59"/>
      <c r="O21" s="48"/>
      <c r="P21" s="56"/>
      <c r="Q21" s="48"/>
      <c r="R21" s="48"/>
      <c r="S21" s="49"/>
      <c r="T21" s="49"/>
    </row>
    <row r="22" spans="1:20" ht="75" customHeight="1" thickTop="1" thickBot="1">
      <c r="A22" s="47"/>
      <c r="B22" s="48"/>
      <c r="C22" s="48"/>
      <c r="D22" s="56"/>
      <c r="E22" s="48"/>
      <c r="F22" s="48"/>
      <c r="G22" s="48"/>
      <c r="H22" s="56"/>
      <c r="I22" s="48"/>
      <c r="J22" s="48"/>
      <c r="K22" s="48"/>
      <c r="L22" s="56"/>
      <c r="M22" s="48"/>
      <c r="N22" s="59"/>
      <c r="O22" s="139" t="s">
        <v>23</v>
      </c>
      <c r="P22" s="60" t="str">
        <f>IF(M14="","",IF(M14="S",L14,L15))</f>
        <v xml:space="preserve">Schied / Schneider
TK SSV Ulm </v>
      </c>
      <c r="Q22" s="61" t="s">
        <v>76</v>
      </c>
      <c r="R22" s="141" t="s">
        <v>174</v>
      </c>
      <c r="S22" s="49"/>
      <c r="T22" s="49"/>
    </row>
    <row r="23" spans="1:20" ht="75" customHeight="1" thickTop="1" thickBot="1">
      <c r="A23" s="47"/>
      <c r="B23" s="48"/>
      <c r="C23" s="48"/>
      <c r="D23" s="56"/>
      <c r="E23" s="48"/>
      <c r="F23" s="48"/>
      <c r="G23" s="48"/>
      <c r="H23" s="56"/>
      <c r="I23" s="48"/>
      <c r="J23" s="48"/>
      <c r="K23" s="48"/>
      <c r="L23" s="56"/>
      <c r="M23" s="48"/>
      <c r="N23" s="59"/>
      <c r="O23" s="140"/>
      <c r="P23" s="60" t="str">
        <f>IF(M30="","",IF(M30="S",L30,L31))</f>
        <v>Schneider / Zimmermann
TK SSV Ulm</v>
      </c>
      <c r="Q23" s="61" t="s">
        <v>111</v>
      </c>
      <c r="R23" s="142"/>
      <c r="S23" s="49"/>
      <c r="T23" s="49"/>
    </row>
    <row r="24" spans="1:20" ht="75" customHeight="1" thickTop="1" thickBot="1">
      <c r="A24" s="47"/>
      <c r="B24" s="138"/>
      <c r="C24" s="139" t="s">
        <v>13</v>
      </c>
      <c r="D24" s="62" t="s">
        <v>80</v>
      </c>
      <c r="E24" s="63" t="s">
        <v>76</v>
      </c>
      <c r="F24" s="141" t="s">
        <v>125</v>
      </c>
      <c r="G24" s="48"/>
      <c r="H24" s="56"/>
      <c r="I24" s="48"/>
      <c r="J24" s="48"/>
      <c r="K24" s="48"/>
      <c r="L24" s="56"/>
      <c r="M24" s="48"/>
      <c r="N24" s="59"/>
      <c r="O24" s="48"/>
      <c r="P24" s="143" t="s">
        <v>7</v>
      </c>
      <c r="Q24" s="144"/>
      <c r="R24" s="145"/>
    </row>
    <row r="25" spans="1:20" ht="75" customHeight="1" thickTop="1" thickBot="1">
      <c r="A25" s="47"/>
      <c r="B25" s="138"/>
      <c r="C25" s="140"/>
      <c r="D25" s="62" t="s">
        <v>81</v>
      </c>
      <c r="E25" s="63" t="s">
        <v>111</v>
      </c>
      <c r="F25" s="142"/>
      <c r="G25" s="48"/>
      <c r="H25" s="56"/>
      <c r="I25" s="48"/>
      <c r="J25" s="48"/>
      <c r="K25" s="48"/>
      <c r="L25" s="56"/>
      <c r="M25" s="48"/>
      <c r="N25" s="59"/>
      <c r="O25" s="48"/>
      <c r="P25" s="241" t="str">
        <f>IF(Q22="","",IF(Q22="S",P22,P23))</f>
        <v xml:space="preserve">Schied / Schneider
TK SSV Ulm </v>
      </c>
      <c r="Q25" s="242"/>
      <c r="R25" s="243"/>
    </row>
    <row r="26" spans="1:20" ht="75" customHeight="1" thickTop="1" thickBot="1">
      <c r="A26" s="47"/>
      <c r="B26" s="48"/>
      <c r="C26" s="48"/>
      <c r="D26" s="56"/>
      <c r="E26" s="48"/>
      <c r="F26" s="48"/>
      <c r="G26" s="139" t="s">
        <v>19</v>
      </c>
      <c r="H26" s="60" t="str">
        <f>IF(E24="","",IF(E24="S",D24,D25))</f>
        <v>Miller / Weinberger
TK SSV Ulm</v>
      </c>
      <c r="I26" s="61" t="s">
        <v>76</v>
      </c>
      <c r="J26" s="141" t="s">
        <v>153</v>
      </c>
      <c r="K26" s="48"/>
      <c r="L26" s="56"/>
      <c r="M26" s="48"/>
      <c r="N26" s="59"/>
      <c r="O26" s="48"/>
      <c r="P26" s="44"/>
      <c r="Q26" s="45"/>
      <c r="R26" s="43"/>
    </row>
    <row r="27" spans="1:20" ht="75" customHeight="1" thickTop="1" thickBot="1">
      <c r="A27" s="47"/>
      <c r="B27" s="48"/>
      <c r="C27" s="48"/>
      <c r="D27" s="56"/>
      <c r="E27" s="48"/>
      <c r="F27" s="48"/>
      <c r="G27" s="140"/>
      <c r="H27" s="60" t="str">
        <f>IF(E28="","",IF(E28="S",D28,D29))</f>
        <v>Grebner / Moosmann
VfB Ulm</v>
      </c>
      <c r="I27" s="61" t="s">
        <v>111</v>
      </c>
      <c r="J27" s="142"/>
      <c r="K27" s="48"/>
      <c r="L27" s="56"/>
      <c r="M27" s="48"/>
      <c r="N27" s="59"/>
      <c r="O27" s="48"/>
      <c r="P27" s="44"/>
      <c r="Q27" s="45"/>
      <c r="R27" s="43"/>
    </row>
    <row r="28" spans="1:20" ht="75" customHeight="1" thickTop="1" thickBot="1">
      <c r="A28" s="47"/>
      <c r="B28" s="138"/>
      <c r="C28" s="139" t="s">
        <v>14</v>
      </c>
      <c r="D28" s="62" t="s">
        <v>84</v>
      </c>
      <c r="E28" s="63" t="s">
        <v>111</v>
      </c>
      <c r="F28" s="141" t="s">
        <v>139</v>
      </c>
      <c r="G28" s="48"/>
      <c r="H28" s="56"/>
      <c r="I28" s="48"/>
      <c r="J28" s="59"/>
      <c r="K28" s="48"/>
      <c r="L28" s="56"/>
      <c r="M28" s="48"/>
      <c r="N28" s="59"/>
      <c r="O28" s="48"/>
      <c r="P28" s="44"/>
      <c r="Q28" s="45"/>
      <c r="R28" s="43"/>
    </row>
    <row r="29" spans="1:20" ht="75" customHeight="1" thickTop="1" thickBot="1">
      <c r="A29" s="47"/>
      <c r="B29" s="138"/>
      <c r="C29" s="140"/>
      <c r="D29" s="62" t="s">
        <v>103</v>
      </c>
      <c r="E29" s="63" t="s">
        <v>76</v>
      </c>
      <c r="F29" s="142"/>
      <c r="G29" s="48"/>
      <c r="H29" s="56"/>
      <c r="I29" s="48"/>
      <c r="J29" s="59"/>
      <c r="K29" s="48"/>
      <c r="L29" s="56"/>
      <c r="M29" s="48"/>
      <c r="N29" s="59"/>
      <c r="O29" s="48"/>
      <c r="P29" s="44"/>
      <c r="Q29" s="45"/>
      <c r="R29" s="43"/>
    </row>
    <row r="30" spans="1:20" ht="75" customHeight="1" thickTop="1" thickBot="1">
      <c r="A30" s="47"/>
      <c r="B30" s="48"/>
      <c r="C30" s="48"/>
      <c r="D30" s="56"/>
      <c r="E30" s="48"/>
      <c r="F30" s="48"/>
      <c r="G30" s="48"/>
      <c r="H30" s="56"/>
      <c r="I30" s="48"/>
      <c r="J30" s="48"/>
      <c r="K30" s="139" t="s">
        <v>22</v>
      </c>
      <c r="L30" s="60" t="s">
        <v>80</v>
      </c>
      <c r="M30" s="61" t="s">
        <v>111</v>
      </c>
      <c r="N30" s="141" t="s">
        <v>165</v>
      </c>
      <c r="O30" s="48"/>
      <c r="P30" s="44"/>
      <c r="Q30" s="45"/>
      <c r="R30" s="43"/>
    </row>
    <row r="31" spans="1:20" ht="75" customHeight="1" thickTop="1" thickBot="1">
      <c r="A31" s="47"/>
      <c r="B31" s="48"/>
      <c r="C31" s="48"/>
      <c r="D31" s="56"/>
      <c r="E31" s="48"/>
      <c r="F31" s="48"/>
      <c r="G31" s="48"/>
      <c r="H31" s="56"/>
      <c r="I31" s="48"/>
      <c r="J31" s="48"/>
      <c r="K31" s="140"/>
      <c r="L31" s="60" t="str">
        <f>IF(I34="","",IF(I34="S",H34,H35))</f>
        <v>Schneider / Zimmermann
TK SSV Ulm</v>
      </c>
      <c r="M31" s="61" t="s">
        <v>76</v>
      </c>
      <c r="N31" s="142"/>
      <c r="O31" s="48"/>
      <c r="P31" s="44"/>
      <c r="Q31" s="45"/>
      <c r="R31" s="43"/>
    </row>
    <row r="32" spans="1:20" ht="75" customHeight="1" thickTop="1" thickBot="1">
      <c r="A32" s="47"/>
      <c r="B32" s="138"/>
      <c r="C32" s="139" t="s">
        <v>15</v>
      </c>
      <c r="D32" s="62" t="s">
        <v>86</v>
      </c>
      <c r="E32" s="63" t="s">
        <v>76</v>
      </c>
      <c r="F32" s="141" t="s">
        <v>119</v>
      </c>
      <c r="G32" s="48"/>
      <c r="H32" s="56"/>
      <c r="I32" s="48"/>
      <c r="J32" s="59"/>
      <c r="K32" s="48"/>
      <c r="L32" s="56"/>
      <c r="M32" s="48"/>
      <c r="N32" s="48"/>
      <c r="O32" s="48"/>
      <c r="P32" s="44"/>
      <c r="Q32" s="45"/>
      <c r="R32" s="43"/>
    </row>
    <row r="33" spans="1:18" ht="75" customHeight="1" thickTop="1" thickBot="1">
      <c r="A33" s="47"/>
      <c r="B33" s="138"/>
      <c r="C33" s="140"/>
      <c r="D33" s="62" t="s">
        <v>88</v>
      </c>
      <c r="E33" s="63" t="s">
        <v>111</v>
      </c>
      <c r="F33" s="142"/>
      <c r="G33" s="48"/>
      <c r="H33" s="56"/>
      <c r="I33" s="48"/>
      <c r="J33" s="59"/>
      <c r="K33" s="48"/>
      <c r="L33" s="56"/>
      <c r="M33" s="48"/>
      <c r="N33" s="48"/>
      <c r="O33" s="48"/>
      <c r="P33" s="44"/>
      <c r="Q33" s="45"/>
      <c r="R33" s="43"/>
    </row>
    <row r="34" spans="1:18" ht="75" customHeight="1" thickTop="1" thickBot="1">
      <c r="A34" s="47"/>
      <c r="B34" s="48"/>
      <c r="C34" s="48"/>
      <c r="D34" s="56"/>
      <c r="E34" s="48"/>
      <c r="F34" s="48"/>
      <c r="G34" s="139" t="s">
        <v>20</v>
      </c>
      <c r="H34" s="60" t="str">
        <f>IF(E32="","",IF(E32="S",D32,D33))</f>
        <v>Schneider / Zimmermann
TK SSV Ulm</v>
      </c>
      <c r="I34" s="61" t="s">
        <v>76</v>
      </c>
      <c r="J34" s="141" t="s">
        <v>131</v>
      </c>
      <c r="K34" s="48"/>
      <c r="L34" s="56"/>
      <c r="M34" s="48"/>
      <c r="N34" s="48"/>
      <c r="O34" s="48"/>
      <c r="P34" s="44"/>
      <c r="Q34" s="45"/>
      <c r="R34" s="43"/>
    </row>
    <row r="35" spans="1:18" ht="75" customHeight="1" thickTop="1" thickBot="1">
      <c r="A35" s="47"/>
      <c r="B35" s="48"/>
      <c r="C35" s="48"/>
      <c r="D35" s="56"/>
      <c r="E35" s="48"/>
      <c r="F35" s="48"/>
      <c r="G35" s="140"/>
      <c r="H35" s="60" t="str">
        <f>IF(E36="","",IF(E36="S",D36,D37))</f>
        <v>Jäckle / Trupkovic 
VfB Ulm</v>
      </c>
      <c r="I35" s="61" t="s">
        <v>111</v>
      </c>
      <c r="J35" s="142"/>
      <c r="K35" s="48"/>
      <c r="L35" s="56"/>
      <c r="M35" s="48"/>
      <c r="N35" s="48"/>
      <c r="O35" s="48"/>
      <c r="P35" s="44"/>
      <c r="Q35" s="45"/>
      <c r="R35" s="43"/>
    </row>
    <row r="36" spans="1:18" ht="75" customHeight="1" thickTop="1" thickBot="1">
      <c r="A36" s="47"/>
      <c r="B36" s="138"/>
      <c r="C36" s="139" t="s">
        <v>16</v>
      </c>
      <c r="D36" s="62" t="s">
        <v>87</v>
      </c>
      <c r="E36" s="63" t="s">
        <v>111</v>
      </c>
      <c r="F36" s="141" t="s">
        <v>119</v>
      </c>
      <c r="G36" s="48"/>
      <c r="H36" s="56"/>
      <c r="I36" s="48"/>
      <c r="J36" s="48"/>
      <c r="K36" s="48"/>
      <c r="L36" s="56"/>
      <c r="M36" s="48"/>
      <c r="N36" s="48"/>
      <c r="O36" s="48"/>
      <c r="P36" s="44"/>
      <c r="Q36" s="45"/>
      <c r="R36" s="43"/>
    </row>
    <row r="37" spans="1:18" ht="75" customHeight="1" thickTop="1" thickBot="1">
      <c r="A37" s="47"/>
      <c r="B37" s="138"/>
      <c r="C37" s="140"/>
      <c r="D37" s="62" t="s">
        <v>78</v>
      </c>
      <c r="E37" s="63" t="s">
        <v>76</v>
      </c>
      <c r="F37" s="142"/>
      <c r="G37" s="48"/>
      <c r="H37" s="56"/>
      <c r="I37" s="48"/>
      <c r="J37" s="48"/>
      <c r="K37" s="48"/>
      <c r="L37" s="56"/>
      <c r="M37" s="48"/>
      <c r="N37" s="48"/>
      <c r="O37" s="48"/>
      <c r="P37" s="44"/>
      <c r="Q37" s="45"/>
      <c r="R37" s="43"/>
    </row>
    <row r="38" spans="1:18" ht="24.95" customHeight="1">
      <c r="A38" s="47"/>
      <c r="B38" s="48"/>
      <c r="C38" s="48"/>
      <c r="D38" s="56"/>
      <c r="E38" s="48"/>
      <c r="F38" s="48"/>
      <c r="G38" s="48"/>
      <c r="H38" s="56"/>
      <c r="I38" s="48"/>
      <c r="J38" s="48"/>
      <c r="K38" s="48"/>
      <c r="L38" s="56"/>
      <c r="M38" s="48"/>
      <c r="N38" s="48"/>
      <c r="O38" s="48"/>
      <c r="P38" s="44"/>
      <c r="Q38" s="45"/>
      <c r="R38" s="43"/>
    </row>
    <row r="39" spans="1:18" ht="24.95" customHeight="1">
      <c r="A39" s="49"/>
      <c r="B39" s="64"/>
      <c r="C39" s="64"/>
      <c r="D39" s="65"/>
      <c r="E39" s="64"/>
      <c r="F39" s="64"/>
      <c r="G39" s="64"/>
      <c r="H39" s="65"/>
      <c r="I39" s="64"/>
      <c r="J39" s="64"/>
      <c r="K39" s="64"/>
      <c r="L39" s="65"/>
      <c r="M39" s="64"/>
      <c r="N39" s="64"/>
      <c r="O39" s="64"/>
      <c r="P39" s="40"/>
      <c r="Q39" s="2"/>
    </row>
    <row r="40" spans="1:18" ht="24" customHeight="1"/>
    <row r="41" spans="1:18" ht="24" customHeight="1"/>
    <row r="42" spans="1:18" ht="24" customHeight="1"/>
    <row r="43" spans="1:18" ht="24" customHeight="1"/>
    <row r="44" spans="1:18" ht="24" customHeight="1"/>
    <row r="45" spans="1:18" ht="24" customHeight="1"/>
  </sheetData>
  <sheetProtection password="CE4C" sheet="1" objects="1" scenarios="1" formatCells="0" formatColumns="0" formatRows="0"/>
  <mergeCells count="41">
    <mergeCell ref="B16:B17"/>
    <mergeCell ref="C16:C17"/>
    <mergeCell ref="F16:F17"/>
    <mergeCell ref="A1:R3"/>
    <mergeCell ref="B8:B9"/>
    <mergeCell ref="C8:C9"/>
    <mergeCell ref="F8:F9"/>
    <mergeCell ref="G10:G11"/>
    <mergeCell ref="J10:J11"/>
    <mergeCell ref="B12:B13"/>
    <mergeCell ref="C12:C13"/>
    <mergeCell ref="F12:F13"/>
    <mergeCell ref="K14:K15"/>
    <mergeCell ref="N14:N15"/>
    <mergeCell ref="G18:G19"/>
    <mergeCell ref="J18:J19"/>
    <mergeCell ref="B20:B21"/>
    <mergeCell ref="C20:C21"/>
    <mergeCell ref="F20:F21"/>
    <mergeCell ref="R22:R23"/>
    <mergeCell ref="B24:B25"/>
    <mergeCell ref="C24:C25"/>
    <mergeCell ref="F24:F25"/>
    <mergeCell ref="P24:R24"/>
    <mergeCell ref="P25:R25"/>
    <mergeCell ref="O22:O23"/>
    <mergeCell ref="G26:G27"/>
    <mergeCell ref="J26:J27"/>
    <mergeCell ref="B28:B29"/>
    <mergeCell ref="C28:C29"/>
    <mergeCell ref="F28:F29"/>
    <mergeCell ref="B36:B37"/>
    <mergeCell ref="C36:C37"/>
    <mergeCell ref="F36:F37"/>
    <mergeCell ref="N30:N31"/>
    <mergeCell ref="B32:B33"/>
    <mergeCell ref="C32:C33"/>
    <mergeCell ref="F32:F33"/>
    <mergeCell ref="G34:G35"/>
    <mergeCell ref="J34:J35"/>
    <mergeCell ref="K30:K31"/>
  </mergeCells>
  <pageMargins left="0.23622047244094491" right="0.23622047244094491" top="0.74803149606299213" bottom="0.74803149606299213" header="0.31496062992125984" footer="0.31496062992125984"/>
  <pageSetup paperSize="8" scale="2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1"/>
  <sheetViews>
    <sheetView showGridLines="0" topLeftCell="A4" zoomScale="25" zoomScaleNormal="25" workbookViewId="0">
      <selection activeCell="B7" sqref="B7"/>
    </sheetView>
  </sheetViews>
  <sheetFormatPr baseColWidth="10" defaultColWidth="9" defaultRowHeight="14.25"/>
  <cols>
    <col min="2" max="2" width="50.625" style="4" customWidth="1"/>
    <col min="3" max="3" width="5" style="4" customWidth="1"/>
    <col min="4" max="4" width="100.625" style="41" customWidth="1"/>
    <col min="5" max="5" width="30.625" style="42" customWidth="1"/>
    <col min="6" max="6" width="50.625" style="42" customWidth="1"/>
    <col min="7" max="7" width="5" style="42" customWidth="1"/>
    <col min="8" max="8" width="100.625" style="41" customWidth="1"/>
    <col min="9" max="9" width="30.625" style="42" customWidth="1"/>
    <col min="10" max="10" width="50.625" style="42" customWidth="1"/>
    <col min="11" max="11" width="5" style="42" customWidth="1"/>
    <col min="12" max="12" width="100.625" style="41" customWidth="1"/>
    <col min="13" max="13" width="30.625" style="42" customWidth="1"/>
  </cols>
  <sheetData>
    <row r="1" spans="1:14" ht="60" customHeight="1">
      <c r="A1" s="146" t="s">
        <v>71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8"/>
    </row>
    <row r="2" spans="1:14" ht="60" customHeight="1">
      <c r="A2" s="149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1"/>
    </row>
    <row r="3" spans="1:14" ht="60" customHeight="1" thickBot="1">
      <c r="A3" s="152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4"/>
    </row>
    <row r="5" spans="1:14" s="53" customFormat="1" ht="50.1" customHeight="1">
      <c r="A5" s="50"/>
      <c r="B5" s="68"/>
      <c r="C5" s="51"/>
      <c r="D5" s="52" t="s">
        <v>3</v>
      </c>
      <c r="E5" s="69"/>
      <c r="F5" s="69"/>
      <c r="G5" s="69"/>
      <c r="H5" s="52" t="s">
        <v>2</v>
      </c>
      <c r="I5" s="69"/>
      <c r="J5" s="69"/>
      <c r="K5" s="69"/>
      <c r="L5" s="52" t="s">
        <v>1</v>
      </c>
      <c r="M5" s="69"/>
      <c r="N5" s="50"/>
    </row>
    <row r="6" spans="1:14" ht="24.95" customHeight="1">
      <c r="A6" s="47"/>
      <c r="B6" s="55"/>
      <c r="C6" s="48"/>
      <c r="D6" s="56"/>
      <c r="E6" s="67"/>
      <c r="F6" s="70"/>
      <c r="G6" s="67"/>
      <c r="H6" s="56"/>
      <c r="I6" s="67"/>
      <c r="J6" s="70"/>
      <c r="K6" s="67"/>
      <c r="L6" s="56"/>
      <c r="M6" s="67"/>
      <c r="N6" s="47"/>
    </row>
    <row r="7" spans="1:14" ht="24.95" customHeight="1">
      <c r="A7" s="47"/>
      <c r="B7" s="48"/>
      <c r="C7" s="48"/>
      <c r="D7" s="56"/>
      <c r="E7" s="67"/>
      <c r="F7" s="67"/>
      <c r="G7" s="67"/>
      <c r="H7" s="56"/>
      <c r="I7" s="67"/>
      <c r="J7" s="67"/>
      <c r="K7" s="67"/>
      <c r="L7" s="56"/>
      <c r="M7" s="67"/>
      <c r="N7" s="47"/>
    </row>
    <row r="8" spans="1:14" ht="24.95" customHeight="1">
      <c r="A8" s="47"/>
      <c r="B8" s="48"/>
      <c r="C8" s="48"/>
      <c r="D8" s="56"/>
      <c r="E8" s="67"/>
      <c r="F8" s="67"/>
      <c r="G8" s="67"/>
      <c r="H8" s="56"/>
      <c r="I8" s="67"/>
      <c r="J8" s="67"/>
      <c r="K8" s="67"/>
      <c r="L8" s="56"/>
      <c r="M8" s="67"/>
      <c r="N8" s="47"/>
    </row>
    <row r="9" spans="1:14" s="1" customFormat="1" ht="24.95" customHeight="1">
      <c r="A9" s="47"/>
      <c r="B9" s="48"/>
      <c r="C9" s="48"/>
      <c r="D9" s="56"/>
      <c r="E9" s="67"/>
      <c r="F9" s="67"/>
      <c r="G9" s="67"/>
      <c r="H9" s="56"/>
      <c r="I9" s="67"/>
      <c r="J9" s="67"/>
      <c r="K9" s="67"/>
      <c r="L9" s="56"/>
      <c r="M9" s="67"/>
      <c r="N9" s="47"/>
    </row>
    <row r="10" spans="1:14" s="1" customFormat="1" ht="24.75" customHeight="1" thickBot="1">
      <c r="A10" s="47"/>
      <c r="B10" s="48"/>
      <c r="C10" s="48"/>
      <c r="D10" s="56"/>
      <c r="E10" s="67"/>
      <c r="F10" s="67"/>
      <c r="G10" s="67"/>
      <c r="H10" s="56"/>
      <c r="I10" s="67"/>
      <c r="J10" s="67"/>
      <c r="K10" s="67"/>
      <c r="L10" s="56"/>
      <c r="M10" s="67"/>
      <c r="N10" s="47"/>
    </row>
    <row r="11" spans="1:14" s="1" customFormat="1" ht="90" customHeight="1" thickTop="1" thickBot="1">
      <c r="A11" s="47"/>
      <c r="B11" s="51"/>
      <c r="C11" s="51"/>
      <c r="D11" s="95"/>
      <c r="E11" s="69"/>
      <c r="F11" s="69"/>
      <c r="G11" s="69"/>
      <c r="H11" s="95"/>
      <c r="I11" s="69"/>
      <c r="J11" s="158" t="s">
        <v>141</v>
      </c>
      <c r="K11" s="96" t="s">
        <v>111</v>
      </c>
      <c r="L11" s="97" t="s">
        <v>148</v>
      </c>
      <c r="M11" s="160" t="s">
        <v>70</v>
      </c>
      <c r="N11" s="47"/>
    </row>
    <row r="12" spans="1:14" s="1" customFormat="1" ht="90" customHeight="1" thickTop="1" thickBot="1">
      <c r="A12" s="47"/>
      <c r="B12" s="51"/>
      <c r="C12" s="51"/>
      <c r="D12" s="95"/>
      <c r="E12" s="69"/>
      <c r="F12" s="69"/>
      <c r="G12" s="69"/>
      <c r="H12" s="95"/>
      <c r="I12" s="69"/>
      <c r="J12" s="159"/>
      <c r="K12" s="96" t="s">
        <v>76</v>
      </c>
      <c r="L12" s="97" t="s">
        <v>122</v>
      </c>
      <c r="M12" s="161"/>
      <c r="N12" s="47"/>
    </row>
    <row r="13" spans="1:14" s="1" customFormat="1" ht="90" customHeight="1" thickTop="1" thickBot="1">
      <c r="A13" s="47"/>
      <c r="B13" s="51"/>
      <c r="C13" s="51"/>
      <c r="D13" s="95"/>
      <c r="E13" s="69"/>
      <c r="F13" s="158" t="s">
        <v>166</v>
      </c>
      <c r="G13" s="96" t="s">
        <v>111</v>
      </c>
      <c r="H13" s="98" t="str">
        <f>IF(K11="","",IF(K11="S",L11,L12))</f>
        <v>Eitel / Klamser</v>
      </c>
      <c r="I13" s="160" t="s">
        <v>74</v>
      </c>
      <c r="J13" s="99"/>
      <c r="K13" s="69"/>
      <c r="L13" s="95"/>
      <c r="M13" s="69"/>
      <c r="N13" s="47"/>
    </row>
    <row r="14" spans="1:14" s="1" customFormat="1" ht="90" customHeight="1" thickTop="1" thickBot="1">
      <c r="A14" s="47"/>
      <c r="B14" s="51"/>
      <c r="C14" s="51"/>
      <c r="D14" s="95"/>
      <c r="E14" s="69"/>
      <c r="F14" s="159"/>
      <c r="G14" s="96" t="s">
        <v>76</v>
      </c>
      <c r="H14" s="98" t="str">
        <f>IF(K15="","",IF(K15="S",L15,L16))</f>
        <v>Harter / Grünzweig</v>
      </c>
      <c r="I14" s="161"/>
      <c r="J14" s="99"/>
      <c r="K14" s="69"/>
      <c r="L14" s="95"/>
      <c r="M14" s="69"/>
      <c r="N14" s="47"/>
    </row>
    <row r="15" spans="1:14" s="1" customFormat="1" ht="90" customHeight="1" thickTop="1" thickBot="1">
      <c r="A15" s="47"/>
      <c r="B15" s="51"/>
      <c r="C15" s="51"/>
      <c r="D15" s="95"/>
      <c r="E15" s="69"/>
      <c r="F15" s="99"/>
      <c r="G15" s="69"/>
      <c r="H15" s="95"/>
      <c r="I15" s="69"/>
      <c r="J15" s="158" t="s">
        <v>162</v>
      </c>
      <c r="K15" s="96" t="s">
        <v>76</v>
      </c>
      <c r="L15" s="97" t="s">
        <v>126</v>
      </c>
      <c r="M15" s="160" t="s">
        <v>72</v>
      </c>
      <c r="N15" s="47"/>
    </row>
    <row r="16" spans="1:14" s="1" customFormat="1" ht="90" customHeight="1" thickTop="1" thickBot="1">
      <c r="A16" s="47"/>
      <c r="B16" s="51"/>
      <c r="C16" s="51"/>
      <c r="D16" s="95"/>
      <c r="E16" s="69"/>
      <c r="F16" s="99"/>
      <c r="G16" s="69"/>
      <c r="H16" s="95"/>
      <c r="I16" s="69"/>
      <c r="J16" s="159"/>
      <c r="K16" s="96" t="s">
        <v>111</v>
      </c>
      <c r="L16" s="97" t="s">
        <v>127</v>
      </c>
      <c r="M16" s="161"/>
      <c r="N16" s="47"/>
    </row>
    <row r="17" spans="1:16" s="1" customFormat="1" ht="90" customHeight="1" thickBot="1">
      <c r="A17" s="47"/>
      <c r="B17" s="69"/>
      <c r="C17" s="69"/>
      <c r="D17" s="95"/>
      <c r="E17" s="69"/>
      <c r="F17" s="99"/>
      <c r="G17" s="69"/>
      <c r="H17" s="95"/>
      <c r="I17" s="69"/>
      <c r="J17" s="69"/>
      <c r="K17" s="69"/>
      <c r="L17" s="95"/>
      <c r="M17" s="69"/>
      <c r="N17" s="47"/>
    </row>
    <row r="18" spans="1:16" s="1" customFormat="1" ht="90" customHeight="1" thickTop="1" thickBot="1">
      <c r="A18" s="47"/>
      <c r="B18" s="158" t="s">
        <v>173</v>
      </c>
      <c r="C18" s="96" t="s">
        <v>76</v>
      </c>
      <c r="D18" s="98" t="str">
        <f>IF(G13="","",IF(G13="S",H13,H14))</f>
        <v>Harter / Grünzweig</v>
      </c>
      <c r="E18" s="160" t="s">
        <v>73</v>
      </c>
      <c r="F18" s="99"/>
      <c r="G18" s="69"/>
      <c r="H18" s="95"/>
      <c r="I18" s="69"/>
      <c r="J18" s="69"/>
      <c r="K18" s="69"/>
      <c r="L18" s="95"/>
      <c r="M18" s="69"/>
      <c r="N18" s="47"/>
    </row>
    <row r="19" spans="1:16" s="1" customFormat="1" ht="90" customHeight="1" thickTop="1" thickBot="1">
      <c r="A19" s="47"/>
      <c r="B19" s="159"/>
      <c r="C19" s="96" t="s">
        <v>111</v>
      </c>
      <c r="D19" s="98" t="str">
        <f>IF(G24="","",IF(G24="S",H24,H25))</f>
        <v xml:space="preserve">Rinaldini / Schlee
</v>
      </c>
      <c r="E19" s="161"/>
      <c r="F19" s="99"/>
      <c r="G19" s="69"/>
      <c r="H19" s="95"/>
      <c r="I19" s="69"/>
      <c r="J19" s="69"/>
      <c r="K19" s="69"/>
      <c r="L19" s="95"/>
      <c r="M19" s="69"/>
      <c r="N19" s="47"/>
    </row>
    <row r="20" spans="1:16" s="1" customFormat="1" ht="90" customHeight="1">
      <c r="A20" s="46"/>
      <c r="B20" s="162" t="s">
        <v>69</v>
      </c>
      <c r="C20" s="162"/>
      <c r="D20" s="162"/>
      <c r="E20" s="69"/>
      <c r="F20" s="99"/>
      <c r="G20" s="69"/>
      <c r="H20" s="95"/>
      <c r="I20" s="69"/>
      <c r="J20" s="69"/>
      <c r="K20" s="69"/>
      <c r="L20" s="95"/>
      <c r="M20" s="69"/>
      <c r="N20" s="46"/>
    </row>
    <row r="21" spans="1:16" s="1" customFormat="1" ht="90" customHeight="1" thickBot="1">
      <c r="A21" s="46"/>
      <c r="B21" s="163" t="str">
        <f>IF(C18="","",IF(C18="S",D18,D19))</f>
        <v>Harter / Grünzweig</v>
      </c>
      <c r="C21" s="163"/>
      <c r="D21" s="163"/>
      <c r="E21" s="69"/>
      <c r="F21" s="99"/>
      <c r="G21" s="69"/>
      <c r="H21" s="95"/>
      <c r="I21" s="69"/>
      <c r="J21" s="69"/>
      <c r="K21" s="69"/>
      <c r="L21" s="95"/>
      <c r="M21" s="69"/>
      <c r="N21" s="46"/>
    </row>
    <row r="22" spans="1:16" s="1" customFormat="1" ht="90" customHeight="1" thickTop="1" thickBot="1">
      <c r="A22" s="46"/>
      <c r="B22" s="51"/>
      <c r="C22" s="51"/>
      <c r="D22" s="95"/>
      <c r="E22" s="69"/>
      <c r="F22" s="99"/>
      <c r="G22" s="69"/>
      <c r="H22" s="95"/>
      <c r="I22" s="69"/>
      <c r="J22" s="158" t="s">
        <v>153</v>
      </c>
      <c r="K22" s="96" t="s">
        <v>111</v>
      </c>
      <c r="L22" s="97" t="s">
        <v>140</v>
      </c>
      <c r="M22" s="160" t="s">
        <v>108</v>
      </c>
      <c r="N22" s="47"/>
      <c r="O22" s="49"/>
      <c r="P22" s="49"/>
    </row>
    <row r="23" spans="1:16" s="1" customFormat="1" ht="90" customHeight="1" thickTop="1" thickBot="1">
      <c r="A23" s="46"/>
      <c r="B23" s="51"/>
      <c r="C23" s="51"/>
      <c r="D23" s="95"/>
      <c r="E23" s="69"/>
      <c r="F23" s="99"/>
      <c r="G23" s="69"/>
      <c r="H23" s="95"/>
      <c r="I23" s="69"/>
      <c r="J23" s="159"/>
      <c r="K23" s="96" t="s">
        <v>76</v>
      </c>
      <c r="L23" s="137" t="s">
        <v>159</v>
      </c>
      <c r="M23" s="161"/>
      <c r="N23" s="47"/>
      <c r="O23" s="49"/>
      <c r="P23" s="49"/>
    </row>
    <row r="24" spans="1:16" s="1" customFormat="1" ht="90" customHeight="1" thickTop="1" thickBot="1">
      <c r="A24" s="46"/>
      <c r="B24" s="51"/>
      <c r="C24" s="51"/>
      <c r="D24" s="95"/>
      <c r="E24" s="69"/>
      <c r="F24" s="158" t="s">
        <v>169</v>
      </c>
      <c r="G24" s="96" t="s">
        <v>76</v>
      </c>
      <c r="H24" s="98" t="str">
        <f>IF(K22="","",IF(K22="S",L22,L23))</f>
        <v xml:space="preserve">Rinaldini / Schlee
</v>
      </c>
      <c r="I24" s="160" t="s">
        <v>75</v>
      </c>
      <c r="J24" s="99"/>
      <c r="K24" s="69"/>
      <c r="L24" s="95"/>
      <c r="M24" s="69"/>
      <c r="N24" s="47"/>
      <c r="O24" s="49"/>
      <c r="P24" s="49"/>
    </row>
    <row r="25" spans="1:16" s="1" customFormat="1" ht="90" customHeight="1" thickTop="1" thickBot="1">
      <c r="A25" s="46"/>
      <c r="B25" s="51"/>
      <c r="C25" s="51"/>
      <c r="D25" s="95"/>
      <c r="E25" s="69"/>
      <c r="F25" s="159"/>
      <c r="G25" s="96" t="s">
        <v>111</v>
      </c>
      <c r="H25" s="98" t="str">
        <f>IF(K26="","",IF(K26="S",L26,L27))</f>
        <v>Horn / Traa</v>
      </c>
      <c r="I25" s="161"/>
      <c r="J25" s="99"/>
      <c r="K25" s="69"/>
      <c r="L25" s="95"/>
      <c r="M25" s="69"/>
      <c r="N25" s="47"/>
      <c r="O25" s="49"/>
      <c r="P25" s="49"/>
    </row>
    <row r="26" spans="1:16" s="1" customFormat="1" ht="90" customHeight="1" thickTop="1" thickBot="1">
      <c r="A26" s="46"/>
      <c r="B26" s="51"/>
      <c r="C26" s="51"/>
      <c r="D26" s="95"/>
      <c r="E26" s="69"/>
      <c r="F26" s="69"/>
      <c r="G26" s="69"/>
      <c r="H26" s="95"/>
      <c r="I26" s="69"/>
      <c r="J26" s="158" t="s">
        <v>158</v>
      </c>
      <c r="K26" s="96" t="s">
        <v>76</v>
      </c>
      <c r="L26" s="97" t="s">
        <v>142</v>
      </c>
      <c r="M26" s="160" t="s">
        <v>109</v>
      </c>
      <c r="N26" s="47"/>
      <c r="O26" s="49"/>
      <c r="P26" s="49"/>
    </row>
    <row r="27" spans="1:16" s="1" customFormat="1" ht="90" customHeight="1" thickTop="1" thickBot="1">
      <c r="A27" s="46"/>
      <c r="B27" s="51"/>
      <c r="C27" s="51"/>
      <c r="D27" s="95"/>
      <c r="E27" s="69"/>
      <c r="F27" s="69"/>
      <c r="G27" s="69"/>
      <c r="H27" s="95"/>
      <c r="I27" s="69"/>
      <c r="J27" s="159"/>
      <c r="K27" s="96" t="s">
        <v>111</v>
      </c>
      <c r="L27" s="97" t="s">
        <v>134</v>
      </c>
      <c r="M27" s="161"/>
      <c r="N27" s="47"/>
      <c r="O27" s="49"/>
      <c r="P27" s="49"/>
    </row>
    <row r="28" spans="1:16" s="1" customFormat="1" ht="34.5">
      <c r="A28" s="46"/>
      <c r="B28" s="45"/>
      <c r="C28" s="45"/>
      <c r="D28" s="44"/>
      <c r="E28" s="67"/>
      <c r="F28" s="67"/>
      <c r="G28" s="67"/>
      <c r="H28" s="56"/>
      <c r="I28" s="67"/>
      <c r="J28" s="67"/>
      <c r="K28" s="67"/>
      <c r="L28" s="56"/>
      <c r="M28" s="67"/>
      <c r="N28" s="47"/>
      <c r="O28" s="49"/>
      <c r="P28" s="49"/>
    </row>
    <row r="29" spans="1:16" s="1" customFormat="1" ht="34.5">
      <c r="A29" s="46"/>
      <c r="B29" s="45"/>
      <c r="C29" s="45"/>
      <c r="D29" s="44"/>
      <c r="E29" s="67"/>
      <c r="F29" s="67"/>
      <c r="G29" s="67"/>
      <c r="H29" s="56"/>
      <c r="I29" s="67"/>
      <c r="J29" s="67"/>
      <c r="K29" s="67"/>
      <c r="L29" s="56"/>
      <c r="M29" s="67"/>
      <c r="N29" s="47"/>
      <c r="O29" s="49"/>
      <c r="P29" s="49"/>
    </row>
    <row r="30" spans="1:16" ht="34.5">
      <c r="E30" s="71"/>
      <c r="F30" s="71"/>
      <c r="G30" s="71"/>
      <c r="H30" s="65"/>
      <c r="I30" s="71"/>
      <c r="J30" s="71"/>
      <c r="K30" s="71"/>
      <c r="L30" s="65"/>
      <c r="M30" s="71"/>
      <c r="N30" s="49"/>
      <c r="O30" s="49"/>
      <c r="P30" s="49"/>
    </row>
    <row r="31" spans="1:16" ht="34.5">
      <c r="E31" s="71"/>
      <c r="F31" s="71"/>
      <c r="G31" s="71"/>
      <c r="H31" s="65"/>
      <c r="I31" s="71"/>
      <c r="J31" s="71"/>
      <c r="K31" s="71"/>
      <c r="L31" s="65"/>
      <c r="M31" s="71"/>
      <c r="N31" s="49"/>
      <c r="O31" s="49"/>
      <c r="P31" s="49"/>
    </row>
  </sheetData>
  <sheetProtection password="CE4C" sheet="1" objects="1" scenarios="1" formatCells="0" formatColumns="0" formatRows="0"/>
  <mergeCells count="17">
    <mergeCell ref="J15:J16"/>
    <mergeCell ref="M15:M16"/>
    <mergeCell ref="A1:N3"/>
    <mergeCell ref="J11:J12"/>
    <mergeCell ref="M11:M12"/>
    <mergeCell ref="F13:F14"/>
    <mergeCell ref="I13:I14"/>
    <mergeCell ref="F24:F25"/>
    <mergeCell ref="I24:I25"/>
    <mergeCell ref="J26:J27"/>
    <mergeCell ref="M26:M27"/>
    <mergeCell ref="B18:B19"/>
    <mergeCell ref="E18:E19"/>
    <mergeCell ref="B20:D20"/>
    <mergeCell ref="B21:D21"/>
    <mergeCell ref="J22:J23"/>
    <mergeCell ref="M22:M23"/>
  </mergeCells>
  <pageMargins left="0.75" right="0.75" top="1" bottom="1" header="0.5" footer="0.5"/>
  <pageSetup paperSize="8" scale="3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3"/>
  <sheetViews>
    <sheetView topLeftCell="A18" zoomScale="50" zoomScaleNormal="50" workbookViewId="0">
      <selection activeCell="I33" sqref="I33:K33"/>
    </sheetView>
  </sheetViews>
  <sheetFormatPr baseColWidth="10" defaultRowHeight="14.25"/>
  <cols>
    <col min="1" max="1" width="15.625" customWidth="1"/>
    <col min="2" max="2" width="50.625" customWidth="1"/>
    <col min="3" max="3" width="18.125" customWidth="1"/>
    <col min="4" max="4" width="50.625" customWidth="1"/>
    <col min="5" max="5" width="7.375" customWidth="1"/>
    <col min="6" max="6" width="18.125" bestFit="1" customWidth="1"/>
    <col min="7" max="7" width="50.625" customWidth="1"/>
    <col min="8" max="8" width="7.375" bestFit="1" customWidth="1"/>
    <col min="9" max="9" width="18.125" bestFit="1" customWidth="1"/>
    <col min="10" max="10" width="50.625" customWidth="1"/>
    <col min="11" max="11" width="5.375" customWidth="1"/>
    <col min="12" max="12" width="14.5" hidden="1" customWidth="1"/>
    <col min="13" max="13" width="20.125" hidden="1" customWidth="1"/>
    <col min="14" max="14" width="5.375" hidden="1" customWidth="1"/>
    <col min="17" max="17" width="53.75" customWidth="1"/>
    <col min="18" max="18" width="15.75" customWidth="1"/>
    <col min="19" max="19" width="51.25" customWidth="1"/>
    <col min="20" max="20" width="7.75" customWidth="1"/>
  </cols>
  <sheetData>
    <row r="1" spans="1:21" ht="42.75" customHeight="1">
      <c r="A1" s="185" t="s">
        <v>43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</row>
    <row r="2" spans="1:21" ht="42.75" customHeight="1">
      <c r="A2" s="185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</row>
    <row r="3" spans="1:21" ht="42.75" customHeight="1">
      <c r="A3" s="185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</row>
    <row r="4" spans="1:2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21" ht="15" thickBot="1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21" s="103" customFormat="1" ht="39.6" customHeight="1" thickBot="1">
      <c r="A6" s="101"/>
      <c r="B6" s="102" t="s">
        <v>24</v>
      </c>
      <c r="C6" s="167">
        <v>1</v>
      </c>
      <c r="D6" s="167"/>
      <c r="E6" s="167"/>
      <c r="F6" s="167">
        <v>2</v>
      </c>
      <c r="G6" s="167"/>
      <c r="H6" s="167"/>
      <c r="I6" s="167">
        <v>3</v>
      </c>
      <c r="J6" s="167"/>
      <c r="K6" s="167"/>
      <c r="L6" s="167">
        <v>4</v>
      </c>
      <c r="M6" s="167"/>
      <c r="N6" s="167"/>
      <c r="O6" s="101"/>
      <c r="P6" s="101"/>
    </row>
    <row r="7" spans="1:21" s="103" customFormat="1" ht="75" customHeight="1" thickBot="1">
      <c r="A7" s="101"/>
      <c r="B7" s="101"/>
      <c r="C7" s="168" t="str">
        <f>B8</f>
        <v>Bayer / Ziegler 
Schelklingen</v>
      </c>
      <c r="D7" s="169"/>
      <c r="E7" s="170"/>
      <c r="F7" s="168" t="str">
        <f>B9</f>
        <v>Armbruster / Eißler 
SPG Blautal</v>
      </c>
      <c r="G7" s="169"/>
      <c r="H7" s="170"/>
      <c r="I7" s="168" t="str">
        <f>B10</f>
        <v>Bucher / Neher
SPG Blautal</v>
      </c>
      <c r="J7" s="169"/>
      <c r="K7" s="170"/>
      <c r="L7" s="182" t="str">
        <f>B11</f>
        <v>Name
Verein</v>
      </c>
      <c r="M7" s="183"/>
      <c r="N7" s="184"/>
      <c r="O7" s="104" t="s">
        <v>26</v>
      </c>
      <c r="P7" s="101"/>
    </row>
    <row r="8" spans="1:21" s="103" customFormat="1" ht="75" customHeight="1" thickBot="1">
      <c r="A8" s="105">
        <v>1</v>
      </c>
      <c r="B8" s="106" t="s">
        <v>89</v>
      </c>
      <c r="C8" s="107" t="s">
        <v>4</v>
      </c>
      <c r="D8" s="108" t="s">
        <v>6</v>
      </c>
      <c r="E8" s="109" t="s">
        <v>27</v>
      </c>
      <c r="F8" s="110" t="str">
        <f>C9</f>
        <v>D40-SP-1</v>
      </c>
      <c r="G8" s="111" t="s">
        <v>121</v>
      </c>
      <c r="H8" s="112" t="str">
        <f>IF(E9="","",IF(E9="S","V","S"))</f>
        <v>S</v>
      </c>
      <c r="I8" s="110" t="str">
        <f>C10</f>
        <v>D40-SP-2</v>
      </c>
      <c r="J8" s="111" t="s">
        <v>138</v>
      </c>
      <c r="K8" s="112" t="s">
        <v>76</v>
      </c>
      <c r="L8" s="113" t="str">
        <f>C11</f>
        <v>Match</v>
      </c>
      <c r="M8" s="111" t="e" cm="1">
        <f t="array" aca="1" ref="M8" ca="1">_xlfn.TEXTJOIN(" / ",TRUE,_xlfn.MAP(_xlfn.TEXTSPLIT(D11," / "),_xlfn.LAMBDA(_xlpm.x,_xlfn.TEXTAFTER(_xlpm.x,":")&amp;":"&amp;_xlfn.TEXTBEFORE(_xlpm.x,":"))))</f>
        <v>#NAME?</v>
      </c>
      <c r="N8" s="112" t="str">
        <f>IF(E11="","",IF(E11="S","V","S"))</f>
        <v/>
      </c>
      <c r="O8" s="114">
        <f>COUNTIF(E8,"S")+COUNTIF(H8,"S")+COUNTIF(K8,"S")+COUNTIF(N8,"S")</f>
        <v>2</v>
      </c>
      <c r="P8" s="101"/>
    </row>
    <row r="9" spans="1:21" s="103" customFormat="1" ht="75" customHeight="1" thickBot="1">
      <c r="A9" s="105">
        <v>2</v>
      </c>
      <c r="B9" s="106" t="s">
        <v>91</v>
      </c>
      <c r="C9" s="115" t="s">
        <v>33</v>
      </c>
      <c r="D9" s="116" t="s">
        <v>120</v>
      </c>
      <c r="E9" s="117" t="s">
        <v>111</v>
      </c>
      <c r="F9" s="107" t="s">
        <v>4</v>
      </c>
      <c r="G9" s="108" t="s">
        <v>6</v>
      </c>
      <c r="H9" s="109" t="s">
        <v>27</v>
      </c>
      <c r="I9" s="118" t="str">
        <f>F10</f>
        <v>D40-SP-3</v>
      </c>
      <c r="J9" s="111" t="s">
        <v>130</v>
      </c>
      <c r="K9" s="119" t="str">
        <f>IF(H10="","",IF(H10="S","V","S"))</f>
        <v>V</v>
      </c>
      <c r="L9" s="120" t="str">
        <f>F11</f>
        <v>Match</v>
      </c>
      <c r="M9" s="111" t="e" cm="1">
        <f t="array" aca="1" ref="M9" ca="1">_xlfn.TEXTJOIN(" / ",TRUE,_xlfn.MAP(_xlfn.TEXTSPLIT(G11," / "),_xlfn.LAMBDA(_xlpm.x,_xlfn.TEXTAFTER(_xlpm.x,":")&amp;":"&amp;_xlfn.TEXTBEFORE(_xlpm.x,":"))))</f>
        <v>#NAME?</v>
      </c>
      <c r="N9" s="119" t="str">
        <f>IF(H11="","",IF(H11="S","V","S"))</f>
        <v/>
      </c>
      <c r="O9" s="114">
        <f>COUNTIF(E9,"S")+COUNTIF(H9,"S")+COUNTIF(K9,"S")+COUNTIF(N9,"S")</f>
        <v>0</v>
      </c>
      <c r="P9" s="101"/>
      <c r="Q9" s="104" t="s">
        <v>28</v>
      </c>
      <c r="R9" s="164" t="s">
        <v>89</v>
      </c>
      <c r="S9" s="165"/>
      <c r="T9" s="166"/>
    </row>
    <row r="10" spans="1:21" s="103" customFormat="1" ht="75" customHeight="1" thickBot="1">
      <c r="A10" s="105">
        <v>3</v>
      </c>
      <c r="B10" s="106" t="s">
        <v>92</v>
      </c>
      <c r="C10" s="115" t="s">
        <v>34</v>
      </c>
      <c r="D10" s="116" t="s">
        <v>137</v>
      </c>
      <c r="E10" s="117" t="s">
        <v>111</v>
      </c>
      <c r="F10" s="115" t="s">
        <v>35</v>
      </c>
      <c r="G10" s="116" t="s">
        <v>131</v>
      </c>
      <c r="H10" s="117" t="s">
        <v>76</v>
      </c>
      <c r="I10" s="107" t="s">
        <v>4</v>
      </c>
      <c r="J10" s="108" t="s">
        <v>6</v>
      </c>
      <c r="K10" s="109" t="s">
        <v>27</v>
      </c>
      <c r="L10" s="120" t="str">
        <f>I11</f>
        <v>Match</v>
      </c>
      <c r="M10" s="111" t="e" cm="1">
        <f t="array" aca="1" ref="M10" ca="1">_xlfn.TEXTJOIN(" / ",TRUE,_xlfn.MAP(_xlfn.TEXTSPLIT(J11," / "),_xlfn.LAMBDA(_xlpm.x,_xlfn.TEXTAFTER(_xlpm.x,":")&amp;":"&amp;_xlfn.TEXTBEFORE(_xlpm.x,":"))))</f>
        <v>#NAME?</v>
      </c>
      <c r="N10" s="119" t="str">
        <f>IF(K11="","",IF(K11="S","V","S"))</f>
        <v/>
      </c>
      <c r="O10" s="114">
        <f>COUNTIF(E10,"S")+COUNTIF(H10,"S")+COUNTIF(K10,"S")+COUNTIF(N10,"S")</f>
        <v>1</v>
      </c>
      <c r="P10" s="101"/>
      <c r="Q10" s="104" t="s">
        <v>29</v>
      </c>
      <c r="R10" s="164" t="s">
        <v>92</v>
      </c>
      <c r="S10" s="165"/>
      <c r="T10" s="166"/>
    </row>
    <row r="11" spans="1:21" s="103" customFormat="1" ht="54.75" hidden="1" thickBot="1">
      <c r="A11" s="105">
        <v>4</v>
      </c>
      <c r="B11" s="121" t="s">
        <v>5</v>
      </c>
      <c r="C11" s="122" t="s">
        <v>4</v>
      </c>
      <c r="D11" s="123"/>
      <c r="E11" s="124"/>
      <c r="F11" s="122" t="s">
        <v>4</v>
      </c>
      <c r="G11" s="123"/>
      <c r="H11" s="124"/>
      <c r="I11" s="122" t="s">
        <v>4</v>
      </c>
      <c r="J11" s="123"/>
      <c r="K11" s="124"/>
      <c r="L11" s="125" t="s">
        <v>4</v>
      </c>
      <c r="M11" s="126" t="s">
        <v>6</v>
      </c>
      <c r="N11" s="127"/>
      <c r="O11" s="114">
        <f>COUNTIF(E11,"S")+COUNTIF(H11,"S")+COUNTIF(K11,"S")+COUNTIF(N11,"S")</f>
        <v>0</v>
      </c>
      <c r="P11" s="101"/>
    </row>
    <row r="12" spans="1:21" s="103" customFormat="1" ht="27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</row>
    <row r="13" spans="1:21" s="103" customFormat="1" ht="27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</row>
    <row r="14" spans="1:21" s="103" customFormat="1" ht="27.75" thickBot="1">
      <c r="A14" s="101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</row>
    <row r="15" spans="1:21" s="103" customFormat="1" ht="39.6" customHeight="1" thickBot="1">
      <c r="A15" s="101"/>
      <c r="B15" s="102" t="s">
        <v>25</v>
      </c>
      <c r="C15" s="167">
        <v>1</v>
      </c>
      <c r="D15" s="167"/>
      <c r="E15" s="167"/>
      <c r="F15" s="167">
        <v>2</v>
      </c>
      <c r="G15" s="167"/>
      <c r="H15" s="167"/>
      <c r="I15" s="167">
        <v>3</v>
      </c>
      <c r="J15" s="167"/>
      <c r="K15" s="167"/>
      <c r="L15" s="167">
        <v>4</v>
      </c>
      <c r="M15" s="167"/>
      <c r="N15" s="167"/>
      <c r="O15" s="101"/>
    </row>
    <row r="16" spans="1:21" s="103" customFormat="1" ht="75" customHeight="1" thickBot="1">
      <c r="A16" s="101"/>
      <c r="B16" s="101"/>
      <c r="C16" s="168" t="str">
        <f>B17</f>
        <v xml:space="preserve">Mangold / Pfletschinger
SPG Blautal </v>
      </c>
      <c r="D16" s="169"/>
      <c r="E16" s="170"/>
      <c r="F16" s="168" t="str">
        <f>B18</f>
        <v>Bläsius / Doster-Schenk
Pfaffenhofen</v>
      </c>
      <c r="G16" s="169"/>
      <c r="H16" s="170"/>
      <c r="I16" s="168" t="str">
        <f>B19</f>
        <v>Senius / Wieland
Ludwigsfeld</v>
      </c>
      <c r="J16" s="169"/>
      <c r="K16" s="170"/>
      <c r="L16" s="168" t="str">
        <f>B20</f>
        <v>Name
Verein</v>
      </c>
      <c r="M16" s="169"/>
      <c r="N16" s="170"/>
      <c r="O16" s="104" t="s">
        <v>26</v>
      </c>
    </row>
    <row r="17" spans="1:20" s="103" customFormat="1" ht="75" customHeight="1" thickBot="1">
      <c r="A17" s="105">
        <v>1</v>
      </c>
      <c r="B17" s="106" t="s">
        <v>90</v>
      </c>
      <c r="C17" s="107" t="s">
        <v>4</v>
      </c>
      <c r="D17" s="108" t="s">
        <v>6</v>
      </c>
      <c r="E17" s="109" t="s">
        <v>27</v>
      </c>
      <c r="F17" s="110" t="str">
        <f>C18</f>
        <v>D40-SP-4</v>
      </c>
      <c r="G17" s="111" t="s">
        <v>146</v>
      </c>
      <c r="H17" s="112" t="str">
        <f>IF(E18="","",IF(E18="S","V","S"))</f>
        <v>V</v>
      </c>
      <c r="I17" s="110" t="str">
        <f>C19</f>
        <v>D40-SP-5</v>
      </c>
      <c r="J17" s="111" t="s">
        <v>125</v>
      </c>
      <c r="K17" s="112" t="str">
        <f>IF(E19="","",IF(E19="S","V","S"))</f>
        <v>S</v>
      </c>
      <c r="L17" s="113" t="str">
        <f>C20</f>
        <v>Match</v>
      </c>
      <c r="M17" s="111" t="e" cm="1">
        <f t="array" aca="1" ref="M17" ca="1">_xlfn.TEXTJOIN(" / ",TRUE,_xlfn.MAP(_xlfn.TEXTSPLIT(D20," / "),_xlfn.LAMBDA(_xlpm.x,_xlfn.TEXTAFTER(_xlpm.x,":")&amp;":"&amp;_xlfn.TEXTBEFORE(_xlpm.x,":"))))</f>
        <v>#NAME?</v>
      </c>
      <c r="N17" s="112" t="str">
        <f>IF(E20="","",IF(E20="S","V","S"))</f>
        <v/>
      </c>
      <c r="O17" s="114">
        <f>COUNTIF(E17,"S")+COUNTIF(H17,"S")+COUNTIF(K17,"S")+COUNTIF(N17,"S")</f>
        <v>1</v>
      </c>
    </row>
    <row r="18" spans="1:20" s="103" customFormat="1" ht="75" customHeight="1" thickBot="1">
      <c r="A18" s="105">
        <v>2</v>
      </c>
      <c r="B18" s="106" t="s">
        <v>110</v>
      </c>
      <c r="C18" s="115" t="s">
        <v>36</v>
      </c>
      <c r="D18" s="116" t="s">
        <v>145</v>
      </c>
      <c r="E18" s="117" t="s">
        <v>76</v>
      </c>
      <c r="F18" s="107" t="s">
        <v>4</v>
      </c>
      <c r="G18" s="108" t="s">
        <v>6</v>
      </c>
      <c r="H18" s="109" t="s">
        <v>27</v>
      </c>
      <c r="I18" s="118" t="str">
        <f>F19</f>
        <v>D40-SP-6</v>
      </c>
      <c r="J18" s="111" t="s">
        <v>153</v>
      </c>
      <c r="K18" s="119" t="str">
        <f>IF(H19="","",IF(H19="S","V","S"))</f>
        <v>S</v>
      </c>
      <c r="L18" s="120" t="str">
        <f>F20</f>
        <v>Match</v>
      </c>
      <c r="M18" s="111" t="e" cm="1">
        <f t="array" aca="1" ref="M18" ca="1">_xlfn.TEXTJOIN(" / ",TRUE,_xlfn.MAP(_xlfn.TEXTSPLIT(G20," / "),_xlfn.LAMBDA(_xlpm.x,_xlfn.TEXTAFTER(_xlpm.x,":")&amp;":"&amp;_xlfn.TEXTBEFORE(_xlpm.x,":"))))</f>
        <v>#NAME?</v>
      </c>
      <c r="N18" s="119" t="str">
        <f>IF(H20="","",IF(H20="S","V","S"))</f>
        <v/>
      </c>
      <c r="O18" s="114">
        <f>COUNTIF(E18,"S")+COUNTIF(H18,"S")+COUNTIF(K18,"S")+COUNTIF(N18,"S")</f>
        <v>2</v>
      </c>
      <c r="Q18" s="104" t="s">
        <v>28</v>
      </c>
      <c r="R18" s="164" t="s">
        <v>110</v>
      </c>
      <c r="S18" s="165"/>
      <c r="T18" s="166"/>
    </row>
    <row r="19" spans="1:20" s="103" customFormat="1" ht="75" customHeight="1" thickBot="1">
      <c r="A19" s="105">
        <v>3</v>
      </c>
      <c r="B19" s="106" t="s">
        <v>93</v>
      </c>
      <c r="C19" s="115" t="s">
        <v>37</v>
      </c>
      <c r="D19" s="116" t="s">
        <v>149</v>
      </c>
      <c r="E19" s="117" t="s">
        <v>111</v>
      </c>
      <c r="F19" s="115" t="s">
        <v>38</v>
      </c>
      <c r="G19" s="116" t="s">
        <v>154</v>
      </c>
      <c r="H19" s="117" t="s">
        <v>111</v>
      </c>
      <c r="I19" s="107" t="s">
        <v>4</v>
      </c>
      <c r="J19" s="108" t="s">
        <v>6</v>
      </c>
      <c r="K19" s="109" t="s">
        <v>27</v>
      </c>
      <c r="L19" s="120" t="str">
        <f>I20</f>
        <v>Match</v>
      </c>
      <c r="M19" s="111" t="e" cm="1">
        <f t="array" aca="1" ref="M19" ca="1">_xlfn.TEXTJOIN(" / ",TRUE,_xlfn.MAP(_xlfn.TEXTSPLIT(J20," / "),_xlfn.LAMBDA(_xlpm.x,_xlfn.TEXTAFTER(_xlpm.x,":")&amp;":"&amp;_xlfn.TEXTBEFORE(_xlpm.x,":"))))</f>
        <v>#NAME?</v>
      </c>
      <c r="N19" s="119" t="str">
        <f>IF(K20="","",IF(K20="S","V","S"))</f>
        <v/>
      </c>
      <c r="O19" s="114">
        <f>COUNTIF(E19,"S")+COUNTIF(H19,"S")+COUNTIF(K19,"S")+COUNTIF(N19,"S")</f>
        <v>0</v>
      </c>
      <c r="Q19" s="104" t="s">
        <v>29</v>
      </c>
      <c r="R19" s="164" t="s">
        <v>90</v>
      </c>
      <c r="S19" s="165"/>
      <c r="T19" s="166"/>
    </row>
    <row r="20" spans="1:20" s="103" customFormat="1" ht="54.75" hidden="1" thickBot="1">
      <c r="A20" s="105">
        <v>4</v>
      </c>
      <c r="B20" s="121" t="s">
        <v>5</v>
      </c>
      <c r="C20" s="122" t="s">
        <v>4</v>
      </c>
      <c r="D20" s="123"/>
      <c r="E20" s="124"/>
      <c r="F20" s="122" t="s">
        <v>4</v>
      </c>
      <c r="G20" s="123"/>
      <c r="H20" s="124"/>
      <c r="I20" s="122" t="s">
        <v>4</v>
      </c>
      <c r="J20" s="123"/>
      <c r="K20" s="124"/>
      <c r="L20" s="107" t="s">
        <v>4</v>
      </c>
      <c r="M20" s="108" t="s">
        <v>6</v>
      </c>
      <c r="N20" s="109" t="s">
        <v>27</v>
      </c>
      <c r="O20" s="114">
        <f>COUNTIF(E20,"S")+COUNTIF(H20,"S")+COUNTIF(K20,"S")+COUNTIF(N20,"S")</f>
        <v>0</v>
      </c>
    </row>
    <row r="21" spans="1:20" s="103" customFormat="1" ht="27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</row>
    <row r="22" spans="1:20" s="103" customFormat="1" ht="27">
      <c r="A22" s="101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</row>
    <row r="23" spans="1:20" s="103" customFormat="1" ht="27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</row>
    <row r="24" spans="1:20" s="103" customFormat="1" ht="60" customHeight="1" thickBot="1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</row>
    <row r="25" spans="1:20" s="103" customFormat="1" ht="33.6" customHeight="1" thickBot="1">
      <c r="A25" s="107" t="s">
        <v>4</v>
      </c>
      <c r="B25" s="109"/>
      <c r="C25" s="237" t="s">
        <v>27</v>
      </c>
      <c r="D25" s="108" t="s">
        <v>6</v>
      </c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</row>
    <row r="26" spans="1:20" s="103" customFormat="1" ht="75" customHeight="1" thickTop="1" thickBot="1">
      <c r="A26" s="174" t="s">
        <v>39</v>
      </c>
      <c r="B26" s="104" t="str">
        <f>R9</f>
        <v>Bayer / Ziegler 
Schelklingen</v>
      </c>
      <c r="C26" s="238" t="s">
        <v>76</v>
      </c>
      <c r="D26" s="176" t="s">
        <v>141</v>
      </c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</row>
    <row r="27" spans="1:20" s="103" customFormat="1" ht="75" customHeight="1" thickTop="1" thickBot="1">
      <c r="A27" s="175"/>
      <c r="B27" s="104" t="str">
        <f>R19</f>
        <v xml:space="preserve">Mangold / Pfletschinger
SPG Blautal </v>
      </c>
      <c r="C27" s="239" t="s">
        <v>111</v>
      </c>
      <c r="D27" s="177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</row>
    <row r="28" spans="1:20" s="103" customFormat="1" ht="27.75" thickBot="1">
      <c r="A28" s="101"/>
      <c r="B28" s="101"/>
      <c r="C28" s="136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</row>
    <row r="29" spans="1:20" s="103" customFormat="1" ht="75" customHeight="1" thickTop="1" thickBot="1">
      <c r="A29" s="174" t="s">
        <v>40</v>
      </c>
      <c r="B29" s="104" t="str">
        <f>R10</f>
        <v>Bucher / Neher
SPG Blautal</v>
      </c>
      <c r="C29" s="238" t="s">
        <v>76</v>
      </c>
      <c r="D29" s="176" t="s">
        <v>170</v>
      </c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</row>
    <row r="30" spans="1:20" s="103" customFormat="1" ht="75" customHeight="1" thickTop="1" thickBot="1">
      <c r="A30" s="175"/>
      <c r="B30" s="104" t="str">
        <f>R18</f>
        <v>Bläsius / Doster-Schenk
Pfaffenhofen</v>
      </c>
      <c r="C30" s="238" t="s">
        <v>111</v>
      </c>
      <c r="D30" s="177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</row>
    <row r="31" spans="1:20" ht="15" thickBot="1">
      <c r="C31" s="4"/>
    </row>
    <row r="32" spans="1:20" ht="75" customHeight="1" thickTop="1" thickBot="1">
      <c r="A32" s="178" t="s">
        <v>41</v>
      </c>
      <c r="B32" s="128" t="str">
        <f>IF(C26="","",IF(C26="S",B26,B27))</f>
        <v>Bayer / Ziegler 
Schelklingen</v>
      </c>
      <c r="C32" s="240" t="s">
        <v>76</v>
      </c>
      <c r="D32" s="180" t="s">
        <v>158</v>
      </c>
      <c r="I32" s="171" t="s">
        <v>7</v>
      </c>
      <c r="J32" s="172"/>
      <c r="K32" s="173"/>
    </row>
    <row r="33" spans="1:11" ht="75" customHeight="1" thickTop="1" thickBot="1">
      <c r="A33" s="179"/>
      <c r="B33" s="128" t="str">
        <f>IF(C29="","",IF(C29="S",B29,B30))</f>
        <v>Bucher / Neher
SPG Blautal</v>
      </c>
      <c r="C33" s="240" t="s">
        <v>111</v>
      </c>
      <c r="D33" s="181"/>
      <c r="I33" s="246" t="str">
        <f>IF(C32="","",IF(C32="S",B32,B33))</f>
        <v>Bayer / Ziegler 
Schelklingen</v>
      </c>
      <c r="J33" s="247"/>
      <c r="K33" s="248"/>
    </row>
  </sheetData>
  <sheetProtection formatCells="0" formatColumns="0" formatRows="0"/>
  <mergeCells count="29">
    <mergeCell ref="C6:E6"/>
    <mergeCell ref="F6:H6"/>
    <mergeCell ref="I6:K6"/>
    <mergeCell ref="L6:N6"/>
    <mergeCell ref="A1:U3"/>
    <mergeCell ref="R9:T9"/>
    <mergeCell ref="R10:T10"/>
    <mergeCell ref="C7:E7"/>
    <mergeCell ref="F7:H7"/>
    <mergeCell ref="I7:K7"/>
    <mergeCell ref="L7:N7"/>
    <mergeCell ref="I32:K32"/>
    <mergeCell ref="I33:K33"/>
    <mergeCell ref="A26:A27"/>
    <mergeCell ref="D26:D27"/>
    <mergeCell ref="A29:A30"/>
    <mergeCell ref="D29:D30"/>
    <mergeCell ref="A32:A33"/>
    <mergeCell ref="D32:D33"/>
    <mergeCell ref="C16:E16"/>
    <mergeCell ref="F16:H16"/>
    <mergeCell ref="I16:K16"/>
    <mergeCell ref="L16:N16"/>
    <mergeCell ref="C15:E15"/>
    <mergeCell ref="R18:T18"/>
    <mergeCell ref="R19:T19"/>
    <mergeCell ref="F15:H15"/>
    <mergeCell ref="I15:K15"/>
    <mergeCell ref="L15:N15"/>
  </mergeCells>
  <phoneticPr fontId="7" type="noConversion"/>
  <pageMargins left="0.7" right="0.7" top="0.78740157499999996" bottom="0.78740157499999996" header="0.3" footer="0.3"/>
  <pageSetup paperSize="8" scale="3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G38"/>
  <sheetViews>
    <sheetView topLeftCell="A13" zoomScale="30" zoomScaleNormal="30" workbookViewId="0">
      <selection activeCell="E41" sqref="E41"/>
    </sheetView>
  </sheetViews>
  <sheetFormatPr baseColWidth="10" defaultRowHeight="14.25"/>
  <cols>
    <col min="2" max="2" width="30.625" customWidth="1"/>
    <col min="3" max="3" width="60.625" customWidth="1"/>
    <col min="4" max="4" width="30.625" customWidth="1"/>
    <col min="5" max="5" width="50.625" customWidth="1"/>
    <col min="6" max="6" width="10.625" customWidth="1"/>
    <col min="7" max="7" width="30.625" customWidth="1"/>
    <col min="8" max="8" width="50.625" customWidth="1"/>
    <col min="9" max="9" width="10.625" customWidth="1"/>
    <col min="10" max="10" width="30.625" customWidth="1"/>
    <col min="11" max="11" width="50.625" customWidth="1"/>
    <col min="12" max="12" width="10.625" customWidth="1"/>
    <col min="13" max="13" width="30.625" customWidth="1"/>
    <col min="14" max="14" width="50.625" customWidth="1"/>
    <col min="15" max="15" width="10.625" customWidth="1"/>
    <col min="16" max="16" width="12.625" customWidth="1"/>
    <col min="18" max="18" width="44.375" customWidth="1"/>
    <col min="19" max="19" width="35.625" customWidth="1"/>
    <col min="20" max="20" width="16.25" customWidth="1"/>
    <col min="21" max="21" width="10.625" customWidth="1"/>
    <col min="22" max="22" width="25.625" customWidth="1"/>
    <col min="23" max="23" width="30.625" customWidth="1"/>
    <col min="24" max="24" width="10.625" customWidth="1"/>
    <col min="25" max="25" width="25.625" customWidth="1"/>
    <col min="26" max="26" width="30.625" customWidth="1"/>
    <col min="27" max="27" width="10.625" customWidth="1"/>
    <col min="28" max="28" width="25.625" customWidth="1"/>
    <col min="29" max="29" width="30.625" customWidth="1"/>
    <col min="30" max="30" width="10.625" customWidth="1"/>
    <col min="31" max="31" width="12.625" customWidth="1"/>
  </cols>
  <sheetData>
    <row r="1" spans="2:33" ht="42.75" customHeight="1">
      <c r="B1" s="200" t="s">
        <v>44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2"/>
      <c r="X1" s="134"/>
      <c r="Y1" s="134"/>
      <c r="Z1" s="134"/>
      <c r="AA1" s="134"/>
      <c r="AB1" s="134"/>
      <c r="AC1" s="134"/>
      <c r="AD1" s="134"/>
      <c r="AE1" s="134"/>
      <c r="AF1" s="135"/>
      <c r="AG1" s="135"/>
    </row>
    <row r="2" spans="2:33" ht="42.75" customHeight="1">
      <c r="B2" s="203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5"/>
      <c r="X2" s="134"/>
      <c r="Y2" s="134"/>
      <c r="Z2" s="134"/>
      <c r="AA2" s="134"/>
      <c r="AB2" s="134"/>
      <c r="AC2" s="134"/>
      <c r="AD2" s="134"/>
      <c r="AE2" s="134"/>
      <c r="AF2" s="135"/>
      <c r="AG2" s="135"/>
    </row>
    <row r="3" spans="2:33" ht="42.75" customHeight="1" thickBot="1">
      <c r="B3" s="206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8"/>
      <c r="X3" s="134"/>
      <c r="Y3" s="134"/>
      <c r="Z3" s="134"/>
      <c r="AA3" s="134"/>
      <c r="AB3" s="134"/>
      <c r="AC3" s="134"/>
      <c r="AD3" s="134"/>
      <c r="AE3" s="134"/>
      <c r="AF3" s="135"/>
      <c r="AG3" s="135"/>
    </row>
    <row r="4" spans="2:33">
      <c r="X4" s="135"/>
      <c r="Y4" s="135"/>
      <c r="Z4" s="135"/>
      <c r="AA4" s="135"/>
      <c r="AB4" s="135"/>
      <c r="AC4" s="135"/>
      <c r="AD4" s="135"/>
      <c r="AE4" s="135"/>
      <c r="AF4" s="135"/>
      <c r="AG4" s="135"/>
    </row>
    <row r="5" spans="2:33">
      <c r="X5" s="135"/>
      <c r="Y5" s="135"/>
      <c r="Z5" s="135"/>
      <c r="AA5" s="135"/>
      <c r="AB5" s="135"/>
      <c r="AC5" s="135"/>
      <c r="AD5" s="135"/>
      <c r="AE5" s="135"/>
      <c r="AF5" s="135"/>
      <c r="AG5" s="135"/>
    </row>
    <row r="6" spans="2:33" ht="15" thickBot="1">
      <c r="X6" s="135"/>
      <c r="Y6" s="135"/>
      <c r="Z6" s="135"/>
      <c r="AA6" s="135"/>
      <c r="AB6" s="135"/>
      <c r="AC6" s="135"/>
      <c r="AD6" s="135"/>
      <c r="AE6" s="135"/>
      <c r="AF6" s="135"/>
      <c r="AG6" s="135"/>
    </row>
    <row r="7" spans="2:33" ht="38.1" customHeight="1" thickBot="1">
      <c r="C7" s="82" t="s">
        <v>24</v>
      </c>
      <c r="D7" s="138">
        <v>1</v>
      </c>
      <c r="E7" s="138"/>
      <c r="F7" s="138"/>
      <c r="G7" s="138">
        <v>2</v>
      </c>
      <c r="H7" s="138"/>
      <c r="I7" s="138"/>
      <c r="J7" s="138">
        <v>3</v>
      </c>
      <c r="K7" s="138"/>
      <c r="L7" s="138"/>
      <c r="M7" s="138">
        <v>4</v>
      </c>
      <c r="N7" s="138"/>
      <c r="O7" s="138"/>
      <c r="P7" s="47"/>
      <c r="Q7" s="47"/>
      <c r="X7" s="135"/>
      <c r="Y7" s="135"/>
      <c r="Z7" s="135"/>
      <c r="AA7" s="135"/>
      <c r="AB7" s="135"/>
      <c r="AC7" s="135"/>
      <c r="AD7" s="135"/>
      <c r="AE7" s="135"/>
      <c r="AF7" s="135"/>
      <c r="AG7" s="135"/>
    </row>
    <row r="8" spans="2:33" ht="90" customHeight="1" thickBot="1">
      <c r="C8" s="47"/>
      <c r="D8" s="190" t="str">
        <f>C9</f>
        <v>Fetzer / Wagner
VfB Ulm</v>
      </c>
      <c r="E8" s="191"/>
      <c r="F8" s="192"/>
      <c r="G8" s="190" t="str">
        <f>C10</f>
        <v>Horn / Scheffold 
Senden Ay</v>
      </c>
      <c r="H8" s="191"/>
      <c r="I8" s="192"/>
      <c r="J8" s="190" t="str">
        <f>C11</f>
        <v xml:space="preserve">Stiller / Veit 
Ludwigsfeld </v>
      </c>
      <c r="K8" s="191"/>
      <c r="L8" s="192"/>
      <c r="M8" s="197" t="str">
        <f>C12</f>
        <v xml:space="preserve">Lang / Pätzmann
TK SSV Ulm </v>
      </c>
      <c r="N8" s="198"/>
      <c r="O8" s="199"/>
      <c r="P8" s="72" t="s">
        <v>26</v>
      </c>
      <c r="Q8" s="47"/>
      <c r="X8" s="135"/>
      <c r="Y8" s="135"/>
      <c r="Z8" s="135"/>
      <c r="AA8" s="135"/>
      <c r="AB8" s="135"/>
      <c r="AC8" s="135"/>
      <c r="AD8" s="135"/>
      <c r="AE8" s="135"/>
      <c r="AF8" s="135"/>
      <c r="AG8" s="135"/>
    </row>
    <row r="9" spans="2:33" s="129" customFormat="1" ht="90" customHeight="1" thickBot="1">
      <c r="B9" s="7">
        <v>1</v>
      </c>
      <c r="C9" s="130" t="s">
        <v>94</v>
      </c>
      <c r="D9" s="83" t="s">
        <v>4</v>
      </c>
      <c r="E9" s="84" t="s">
        <v>6</v>
      </c>
      <c r="F9" s="85"/>
      <c r="G9" s="86" t="str">
        <f>D10</f>
        <v>D50-SP-1</v>
      </c>
      <c r="H9" s="73" t="s">
        <v>119</v>
      </c>
      <c r="I9" s="74" t="s">
        <v>76</v>
      </c>
      <c r="J9" s="86" t="str">
        <f>D11</f>
        <v>D50-SP-2</v>
      </c>
      <c r="K9" s="73" t="s">
        <v>133</v>
      </c>
      <c r="L9" s="74" t="s">
        <v>111</v>
      </c>
      <c r="M9" s="86" t="str">
        <f>D12</f>
        <v>D50-SP-3</v>
      </c>
      <c r="N9" s="73" t="s">
        <v>124</v>
      </c>
      <c r="O9" s="74" t="s">
        <v>76</v>
      </c>
      <c r="P9" s="75">
        <f>COUNTIF(F9,"S")+COUNTIF(I9,"S")+COUNTIF(L9,"S")+COUNTIF(O9,"S")</f>
        <v>2</v>
      </c>
      <c r="Q9" s="131"/>
    </row>
    <row r="10" spans="2:33" s="129" customFormat="1" ht="90" customHeight="1" thickBot="1">
      <c r="B10" s="7">
        <v>2</v>
      </c>
      <c r="C10" s="130" t="s">
        <v>116</v>
      </c>
      <c r="D10" s="87" t="s">
        <v>42</v>
      </c>
      <c r="E10" s="79" t="s">
        <v>118</v>
      </c>
      <c r="F10" s="80" t="s">
        <v>111</v>
      </c>
      <c r="G10" s="83" t="s">
        <v>4</v>
      </c>
      <c r="H10" s="84" t="s">
        <v>6</v>
      </c>
      <c r="I10" s="85"/>
      <c r="J10" s="88" t="str">
        <f>G11</f>
        <v>D50-SP-13</v>
      </c>
      <c r="K10" s="73" t="s">
        <v>118</v>
      </c>
      <c r="L10" s="81" t="str">
        <f>IF(I11="","",IF(I11="S","V","S"))</f>
        <v>V</v>
      </c>
      <c r="M10" s="88" t="str">
        <f>G12</f>
        <v>D50-SP-4</v>
      </c>
      <c r="N10" s="73" t="s">
        <v>118</v>
      </c>
      <c r="O10" s="81" t="str">
        <f>IF(I12="","",IF(I12="S","V","S"))</f>
        <v>V</v>
      </c>
      <c r="P10" s="75">
        <f>COUNTIF(F10,"S")+COUNTIF(I10,"S")+COUNTIF(L10,"S")+COUNTIF(O10,"S")</f>
        <v>0</v>
      </c>
      <c r="Q10" s="131"/>
    </row>
    <row r="11" spans="2:33" s="129" customFormat="1" ht="90" customHeight="1" thickBot="1">
      <c r="B11" s="7">
        <v>3</v>
      </c>
      <c r="C11" s="130" t="s">
        <v>96</v>
      </c>
      <c r="D11" s="87" t="s">
        <v>45</v>
      </c>
      <c r="E11" s="79" t="s">
        <v>132</v>
      </c>
      <c r="F11" s="80" t="s">
        <v>76</v>
      </c>
      <c r="G11" s="87" t="s">
        <v>107</v>
      </c>
      <c r="H11" s="79" t="s">
        <v>119</v>
      </c>
      <c r="I11" s="80" t="s">
        <v>76</v>
      </c>
      <c r="J11" s="83" t="s">
        <v>4</v>
      </c>
      <c r="K11" s="84" t="s">
        <v>6</v>
      </c>
      <c r="L11" s="85"/>
      <c r="M11" s="88" t="str">
        <f>J12</f>
        <v>D50-SP-6</v>
      </c>
      <c r="N11" s="73" t="s">
        <v>151</v>
      </c>
      <c r="O11" s="81" t="str">
        <f>IF(L12="","",IF(L12="S","V","S"))</f>
        <v>S</v>
      </c>
      <c r="P11" s="75">
        <f>COUNTIF(F11,"S")+COUNTIF(I11,"S")+COUNTIF(L11,"S")+COUNTIF(O11,"S")</f>
        <v>3</v>
      </c>
      <c r="Q11" s="131"/>
      <c r="R11" s="72" t="s">
        <v>28</v>
      </c>
      <c r="S11" s="187" t="s">
        <v>96</v>
      </c>
      <c r="T11" s="188"/>
      <c r="U11" s="189"/>
    </row>
    <row r="12" spans="2:33" s="129" customFormat="1" ht="90" customHeight="1" thickBot="1">
      <c r="B12" s="7">
        <v>4</v>
      </c>
      <c r="C12" s="130" t="s">
        <v>105</v>
      </c>
      <c r="D12" s="87" t="s">
        <v>46</v>
      </c>
      <c r="E12" s="89" t="s">
        <v>123</v>
      </c>
      <c r="F12" s="90" t="s">
        <v>111</v>
      </c>
      <c r="G12" s="87" t="s">
        <v>47</v>
      </c>
      <c r="H12" s="89" t="s">
        <v>119</v>
      </c>
      <c r="I12" s="90" t="s">
        <v>76</v>
      </c>
      <c r="J12" s="87" t="s">
        <v>48</v>
      </c>
      <c r="K12" s="89" t="s">
        <v>150</v>
      </c>
      <c r="L12" s="90" t="s">
        <v>111</v>
      </c>
      <c r="M12" s="91" t="s">
        <v>4</v>
      </c>
      <c r="N12" s="92" t="s">
        <v>6</v>
      </c>
      <c r="O12" s="93"/>
      <c r="P12" s="75">
        <f>COUNTIF(F12,"S")+COUNTIF(I12,"S")+COUNTIF(L12,"S")+COUNTIF(O12,"S")</f>
        <v>1</v>
      </c>
      <c r="Q12" s="131"/>
      <c r="R12" s="72" t="s">
        <v>29</v>
      </c>
      <c r="S12" s="187" t="s">
        <v>94</v>
      </c>
      <c r="T12" s="188"/>
      <c r="U12" s="189"/>
    </row>
    <row r="13" spans="2:33"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</row>
    <row r="14" spans="2:33"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</row>
    <row r="15" spans="2:33" ht="75" customHeight="1" thickBot="1">
      <c r="B15" s="49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</row>
    <row r="16" spans="2:33" ht="38.1" customHeight="1" thickBot="1">
      <c r="C16" s="82" t="s">
        <v>25</v>
      </c>
      <c r="D16" s="138">
        <v>1</v>
      </c>
      <c r="E16" s="138"/>
      <c r="F16" s="138"/>
      <c r="G16" s="138">
        <v>2</v>
      </c>
      <c r="H16" s="138"/>
      <c r="I16" s="138"/>
      <c r="J16" s="138">
        <v>3</v>
      </c>
      <c r="K16" s="138"/>
      <c r="L16" s="138"/>
      <c r="M16" s="138">
        <v>4</v>
      </c>
      <c r="N16" s="138"/>
      <c r="O16" s="138"/>
      <c r="P16" s="47"/>
    </row>
    <row r="17" spans="2:31" ht="75" customHeight="1" thickBot="1">
      <c r="C17" s="47"/>
      <c r="D17" s="190" t="str">
        <f>C18</f>
        <v>Schweizer / Weiss
Laichingen</v>
      </c>
      <c r="E17" s="191"/>
      <c r="F17" s="192"/>
      <c r="G17" s="190" t="str">
        <f>C19</f>
        <v>Beyerlein / Buhl
Söflingen</v>
      </c>
      <c r="H17" s="191"/>
      <c r="I17" s="192"/>
      <c r="J17" s="190" t="str">
        <f>C20</f>
        <v>Grau / Schäffter 
TK SSV Ulm</v>
      </c>
      <c r="K17" s="191"/>
      <c r="L17" s="192"/>
      <c r="M17" s="190" t="str">
        <f>C21</f>
        <v>Baumann / Müller
SPG Blautal</v>
      </c>
      <c r="N17" s="191"/>
      <c r="O17" s="192"/>
      <c r="P17" s="72" t="s">
        <v>26</v>
      </c>
    </row>
    <row r="18" spans="2:31" s="129" customFormat="1" ht="90" customHeight="1" thickBot="1">
      <c r="B18" s="7">
        <v>1</v>
      </c>
      <c r="C18" s="130" t="s">
        <v>95</v>
      </c>
      <c r="D18" s="76" t="s">
        <v>4</v>
      </c>
      <c r="E18" s="77" t="s">
        <v>6</v>
      </c>
      <c r="F18" s="78" t="s">
        <v>27</v>
      </c>
      <c r="G18" s="86" t="str">
        <f>D19</f>
        <v>D50-SP-7</v>
      </c>
      <c r="H18" s="73" t="s">
        <v>129</v>
      </c>
      <c r="I18" s="74" t="str">
        <f>IF(F19="","",IF(F19="S","V","S"))</f>
        <v>V</v>
      </c>
      <c r="J18" s="86" t="str">
        <f>D20</f>
        <v>D50-SP-8</v>
      </c>
      <c r="K18" s="73" t="s">
        <v>144</v>
      </c>
      <c r="L18" s="74" t="str">
        <f>IF(F20="","",IF(F20="S","V","S"))</f>
        <v>S</v>
      </c>
      <c r="M18" s="86" t="str">
        <f>D21</f>
        <v>D50-SP-9</v>
      </c>
      <c r="N18" s="73" t="s">
        <v>125</v>
      </c>
      <c r="O18" s="74" t="s">
        <v>76</v>
      </c>
      <c r="P18" s="75">
        <f>COUNTIF(F18,"S")+COUNTIF(I18,"S")+COUNTIF(L18,"S")+COUNTIF(O18,"S")</f>
        <v>2</v>
      </c>
    </row>
    <row r="19" spans="2:31" s="129" customFormat="1" ht="90" customHeight="1" thickBot="1">
      <c r="B19" s="7">
        <v>2</v>
      </c>
      <c r="C19" s="130" t="s">
        <v>97</v>
      </c>
      <c r="D19" s="87" t="s">
        <v>49</v>
      </c>
      <c r="E19" s="79" t="s">
        <v>128</v>
      </c>
      <c r="F19" s="80" t="s">
        <v>76</v>
      </c>
      <c r="G19" s="76" t="s">
        <v>4</v>
      </c>
      <c r="H19" s="77" t="s">
        <v>6</v>
      </c>
      <c r="I19" s="78" t="s">
        <v>27</v>
      </c>
      <c r="J19" s="88" t="str">
        <f>G20</f>
        <v>D50-SP-10</v>
      </c>
      <c r="K19" s="73" t="s">
        <v>156</v>
      </c>
      <c r="L19" s="81" t="str">
        <f>IF(I20="","",IF(I20="S","V","S"))</f>
        <v>S</v>
      </c>
      <c r="M19" s="88" t="str">
        <f>G21</f>
        <v>D50-SP-11</v>
      </c>
      <c r="N19" s="73" t="s">
        <v>161</v>
      </c>
      <c r="O19" s="81" t="str">
        <f>IF(I21="","",IF(I21="S","V","S"))</f>
        <v>S</v>
      </c>
      <c r="P19" s="75">
        <f>COUNTIF(F19,"S")+COUNTIF(I19,"S")+COUNTIF(L19,"S")+COUNTIF(O19,"S")</f>
        <v>3</v>
      </c>
    </row>
    <row r="20" spans="2:31" s="129" customFormat="1" ht="90" customHeight="1" thickBot="1">
      <c r="B20" s="7">
        <v>3</v>
      </c>
      <c r="C20" s="130" t="s">
        <v>106</v>
      </c>
      <c r="D20" s="87" t="s">
        <v>50</v>
      </c>
      <c r="E20" s="79" t="s">
        <v>143</v>
      </c>
      <c r="F20" s="80" t="s">
        <v>111</v>
      </c>
      <c r="G20" s="87" t="s">
        <v>52</v>
      </c>
      <c r="H20" s="79" t="s">
        <v>155</v>
      </c>
      <c r="I20" s="80" t="s">
        <v>111</v>
      </c>
      <c r="J20" s="76" t="s">
        <v>4</v>
      </c>
      <c r="K20" s="77" t="s">
        <v>6</v>
      </c>
      <c r="L20" s="78" t="s">
        <v>27</v>
      </c>
      <c r="M20" s="88" t="str">
        <f>J21</f>
        <v>D50-SP-12</v>
      </c>
      <c r="N20" s="73" t="s">
        <v>158</v>
      </c>
      <c r="O20" s="81" t="str">
        <f>IF(L21="","",IF(L21="S","V","S"))</f>
        <v>S</v>
      </c>
      <c r="P20" s="75">
        <f>COUNTIF(F20,"S")+COUNTIF(I20,"S")+COUNTIF(L20,"S")+COUNTIF(O20,"S")</f>
        <v>1</v>
      </c>
      <c r="R20" s="72" t="s">
        <v>28</v>
      </c>
      <c r="S20" s="187" t="s">
        <v>164</v>
      </c>
      <c r="T20" s="188"/>
      <c r="U20" s="189"/>
    </row>
    <row r="21" spans="2:31" s="129" customFormat="1" ht="90" customHeight="1" thickBot="1">
      <c r="B21" s="7">
        <v>4</v>
      </c>
      <c r="C21" s="130" t="s">
        <v>98</v>
      </c>
      <c r="D21" s="87" t="s">
        <v>51</v>
      </c>
      <c r="E21" s="89" t="s">
        <v>149</v>
      </c>
      <c r="F21" s="90" t="s">
        <v>111</v>
      </c>
      <c r="G21" s="87" t="s">
        <v>53</v>
      </c>
      <c r="H21" s="89" t="s">
        <v>160</v>
      </c>
      <c r="I21" s="90" t="s">
        <v>111</v>
      </c>
      <c r="J21" s="87" t="s">
        <v>54</v>
      </c>
      <c r="K21" s="89" t="s">
        <v>157</v>
      </c>
      <c r="L21" s="90" t="s">
        <v>111</v>
      </c>
      <c r="M21" s="76" t="s">
        <v>4</v>
      </c>
      <c r="N21" s="77" t="s">
        <v>6</v>
      </c>
      <c r="O21" s="78" t="s">
        <v>27</v>
      </c>
      <c r="P21" s="75">
        <f>COUNTIF(F21,"S")+COUNTIF(I21,"S")+COUNTIF(L21,"S")+COUNTIF(O21,"S")</f>
        <v>0</v>
      </c>
      <c r="R21" s="72" t="s">
        <v>29</v>
      </c>
      <c r="S21" s="187" t="s">
        <v>163</v>
      </c>
      <c r="T21" s="188"/>
      <c r="U21" s="189"/>
    </row>
    <row r="22" spans="2:31"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</row>
    <row r="23" spans="2:31"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</row>
    <row r="24" spans="2:31" ht="75" customHeight="1" thickBot="1"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</row>
    <row r="25" spans="2:31" ht="35.25" thickBot="1">
      <c r="B25" s="83" t="s">
        <v>4</v>
      </c>
      <c r="C25" s="94"/>
      <c r="D25" s="85"/>
      <c r="E25" s="84" t="s">
        <v>6</v>
      </c>
      <c r="F25" s="47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</row>
    <row r="26" spans="2:31" s="129" customFormat="1" ht="90" customHeight="1" thickTop="1" thickBot="1">
      <c r="B26" s="195" t="s">
        <v>55</v>
      </c>
      <c r="C26" s="72" t="str">
        <f>S11</f>
        <v xml:space="preserve">Stiller / Veit 
Ludwigsfeld </v>
      </c>
      <c r="D26" s="61" t="s">
        <v>76</v>
      </c>
      <c r="E26" s="141" t="s">
        <v>169</v>
      </c>
      <c r="F26" s="131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</row>
    <row r="27" spans="2:31" s="129" customFormat="1" ht="90" customHeight="1" thickTop="1" thickBot="1">
      <c r="B27" s="196"/>
      <c r="C27" s="72" t="str">
        <f>S21</f>
        <v>Schweizer / Weiss</v>
      </c>
      <c r="D27" s="61" t="s">
        <v>111</v>
      </c>
      <c r="E27" s="142"/>
      <c r="F27" s="131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</row>
    <row r="28" spans="2:31" s="129" customFormat="1" ht="35.25" thickBot="1">
      <c r="B28" s="133"/>
      <c r="C28" s="131"/>
      <c r="D28" s="100"/>
      <c r="E28" s="131"/>
      <c r="F28" s="131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</row>
    <row r="29" spans="2:31" s="129" customFormat="1" ht="90" customHeight="1" thickTop="1" thickBot="1">
      <c r="B29" s="195" t="s">
        <v>56</v>
      </c>
      <c r="C29" s="72" t="str">
        <f>S12</f>
        <v>Fetzer / Wagner
VfB Ulm</v>
      </c>
      <c r="D29" s="61" t="s">
        <v>76</v>
      </c>
      <c r="E29" s="141" t="s">
        <v>144</v>
      </c>
      <c r="F29" s="131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pans="2:31" s="129" customFormat="1" ht="90" customHeight="1" thickTop="1" thickBot="1">
      <c r="B30" s="196"/>
      <c r="C30" s="72" t="str">
        <f>S20</f>
        <v>Beyerlein / Buhl</v>
      </c>
      <c r="D30" s="61" t="s">
        <v>111</v>
      </c>
      <c r="E30" s="142"/>
      <c r="F30" s="131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</row>
    <row r="31" spans="2:31" s="129" customFormat="1" ht="35.25" thickBot="1">
      <c r="B31" s="133"/>
      <c r="C31" s="131"/>
      <c r="D31" s="100"/>
      <c r="E31" s="131"/>
      <c r="F31" s="131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pans="2:31" s="129" customFormat="1" ht="90" customHeight="1" thickTop="1" thickBot="1">
      <c r="B32" s="195" t="s">
        <v>57</v>
      </c>
      <c r="C32" s="72" t="str">
        <f>IF(D26="","",IF(D26="S",C26,C27))</f>
        <v xml:space="preserve">Stiller / Veit 
Ludwigsfeld </v>
      </c>
      <c r="D32" s="61" t="s">
        <v>76</v>
      </c>
      <c r="E32" s="141" t="s">
        <v>175</v>
      </c>
      <c r="F32" s="131"/>
      <c r="G32" s="132"/>
      <c r="H32" s="132"/>
      <c r="I32" s="132"/>
      <c r="J32" s="193" t="s">
        <v>7</v>
      </c>
      <c r="K32" s="194"/>
      <c r="L32" s="194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</row>
    <row r="33" spans="2:31" s="129" customFormat="1" ht="90" customHeight="1" thickTop="1" thickBot="1">
      <c r="B33" s="196"/>
      <c r="C33" s="72" t="str">
        <f>IF(D29="","",IF(D29="S",C29,C30))</f>
        <v>Fetzer / Wagner
VfB Ulm</v>
      </c>
      <c r="D33" s="61" t="s">
        <v>111</v>
      </c>
      <c r="E33" s="142"/>
      <c r="F33" s="131"/>
      <c r="G33" s="132"/>
      <c r="H33" s="132"/>
      <c r="I33" s="132"/>
      <c r="J33" s="244" t="str">
        <f>IF(D32="","",IF(D32="S",C32,C33))</f>
        <v xml:space="preserve">Stiller / Veit 
Ludwigsfeld </v>
      </c>
      <c r="K33" s="245"/>
      <c r="L33" s="245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</row>
    <row r="34" spans="2:31"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</row>
    <row r="35" spans="2:31"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</row>
    <row r="36" spans="2:31"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</row>
    <row r="37" spans="2:31"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</row>
    <row r="38" spans="2:31"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</row>
  </sheetData>
  <sheetProtection formatCells="0" formatColumns="0" formatRows="0"/>
  <mergeCells count="29">
    <mergeCell ref="D7:F7"/>
    <mergeCell ref="G7:I7"/>
    <mergeCell ref="J7:L7"/>
    <mergeCell ref="M7:O7"/>
    <mergeCell ref="B1:W3"/>
    <mergeCell ref="S11:U11"/>
    <mergeCell ref="S12:U12"/>
    <mergeCell ref="D8:F8"/>
    <mergeCell ref="G8:I8"/>
    <mergeCell ref="J8:L8"/>
    <mergeCell ref="M8:O8"/>
    <mergeCell ref="J32:L32"/>
    <mergeCell ref="J33:L33"/>
    <mergeCell ref="B26:B27"/>
    <mergeCell ref="E26:E27"/>
    <mergeCell ref="B29:B30"/>
    <mergeCell ref="E29:E30"/>
    <mergeCell ref="B32:B33"/>
    <mergeCell ref="E32:E33"/>
    <mergeCell ref="D17:F17"/>
    <mergeCell ref="G17:I17"/>
    <mergeCell ref="J17:L17"/>
    <mergeCell ref="M17:O17"/>
    <mergeCell ref="D16:F16"/>
    <mergeCell ref="S20:U20"/>
    <mergeCell ref="S21:U21"/>
    <mergeCell ref="G16:I16"/>
    <mergeCell ref="J16:L16"/>
    <mergeCell ref="M16:O16"/>
  </mergeCells>
  <phoneticPr fontId="7" type="noConversion"/>
  <pageMargins left="0.7" right="0.7" top="0.78740157499999996" bottom="0.78740157499999996" header="0.3" footer="0.3"/>
  <pageSetup paperSize="8" scale="2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26"/>
  <sheetViews>
    <sheetView topLeftCell="A4" zoomScale="87" zoomScaleNormal="70" workbookViewId="0">
      <selection activeCell="G27" sqref="G27"/>
    </sheetView>
  </sheetViews>
  <sheetFormatPr baseColWidth="10" defaultRowHeight="14.25"/>
  <cols>
    <col min="2" max="2" width="35.625" customWidth="1"/>
    <col min="3" max="3" width="14.5" customWidth="1"/>
    <col min="4" max="4" width="18.625" bestFit="1" customWidth="1"/>
    <col min="5" max="5" width="5.375" customWidth="1"/>
    <col min="6" max="6" width="14.5" customWidth="1"/>
    <col min="7" max="7" width="17.125" bestFit="1" customWidth="1"/>
    <col min="8" max="8" width="5.375" customWidth="1"/>
    <col min="9" max="9" width="14.5" customWidth="1"/>
    <col min="10" max="10" width="18.625" bestFit="1" customWidth="1"/>
    <col min="11" max="11" width="5.375" customWidth="1"/>
    <col min="12" max="12" width="14.5" hidden="1" customWidth="1"/>
    <col min="13" max="13" width="20.125" hidden="1" customWidth="1"/>
    <col min="14" max="14" width="5.375" hidden="1" customWidth="1"/>
    <col min="15" max="15" width="14.5" customWidth="1"/>
    <col min="16" max="16" width="18.625" customWidth="1"/>
    <col min="17" max="17" width="5.375" customWidth="1"/>
    <col min="20" max="20" width="35.625" hidden="1" customWidth="1"/>
    <col min="21" max="21" width="14.5" hidden="1" customWidth="1"/>
    <col min="22" max="22" width="18.625" hidden="1" customWidth="1"/>
    <col min="23" max="23" width="5.375" hidden="1" customWidth="1"/>
    <col min="24" max="24" width="14.5" hidden="1" customWidth="1"/>
    <col min="25" max="25" width="18.625" hidden="1" customWidth="1"/>
    <col min="26" max="26" width="5.375" hidden="1" customWidth="1"/>
    <col min="27" max="27" width="14.5" hidden="1" customWidth="1"/>
    <col min="28" max="28" width="18.625" hidden="1" customWidth="1"/>
    <col min="29" max="29" width="5.375" hidden="1" customWidth="1"/>
    <col min="30" max="30" width="14.5" hidden="1" customWidth="1"/>
    <col min="31" max="31" width="18.625" hidden="1" customWidth="1"/>
    <col min="32" max="32" width="5.375" hidden="1" customWidth="1"/>
    <col min="33" max="33" width="14.5" hidden="1" customWidth="1"/>
    <col min="34" max="34" width="18.625" hidden="1" customWidth="1"/>
    <col min="35" max="35" width="5.375" hidden="1" customWidth="1"/>
    <col min="36" max="36" width="8.125" hidden="1" customWidth="1"/>
  </cols>
  <sheetData>
    <row r="1" spans="1:36" ht="42.75" customHeight="1">
      <c r="A1" s="228" t="s">
        <v>117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30"/>
    </row>
    <row r="2" spans="1:36" ht="42.75" customHeight="1">
      <c r="A2" s="185"/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2"/>
    </row>
    <row r="3" spans="1:36" ht="42.75" customHeight="1" thickBot="1">
      <c r="A3" s="233"/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5"/>
    </row>
    <row r="6" spans="1:36" ht="15" thickBot="1"/>
    <row r="7" spans="1:36" ht="21" thickBot="1">
      <c r="B7" s="5" t="s">
        <v>24</v>
      </c>
      <c r="C7" s="236">
        <v>1</v>
      </c>
      <c r="D7" s="236"/>
      <c r="E7" s="236"/>
      <c r="F7" s="236">
        <v>2</v>
      </c>
      <c r="G7" s="236"/>
      <c r="H7" s="236"/>
      <c r="I7" s="236">
        <v>3</v>
      </c>
      <c r="J7" s="236"/>
      <c r="K7" s="236"/>
      <c r="L7" s="236">
        <v>4</v>
      </c>
      <c r="M7" s="236"/>
      <c r="N7" s="236"/>
      <c r="O7" s="236">
        <v>5</v>
      </c>
      <c r="P7" s="236"/>
      <c r="Q7" s="236"/>
      <c r="T7" s="5" t="s">
        <v>25</v>
      </c>
      <c r="U7" s="236">
        <v>1</v>
      </c>
      <c r="V7" s="236"/>
      <c r="W7" s="236"/>
      <c r="X7" s="236">
        <v>2</v>
      </c>
      <c r="Y7" s="236"/>
      <c r="Z7" s="236"/>
      <c r="AA7" s="236">
        <v>3</v>
      </c>
      <c r="AB7" s="236"/>
      <c r="AC7" s="236"/>
      <c r="AD7" s="236">
        <v>4</v>
      </c>
      <c r="AE7" s="236"/>
      <c r="AF7" s="236"/>
      <c r="AG7" s="236">
        <v>5</v>
      </c>
      <c r="AH7" s="236"/>
      <c r="AI7" s="236"/>
    </row>
    <row r="8" spans="1:36" ht="42" customHeight="1" thickBot="1">
      <c r="C8" s="216" t="str">
        <f>B9</f>
        <v xml:space="preserve">Kleefeldt - Beck / Puschinski
Gomaringen </v>
      </c>
      <c r="D8" s="217"/>
      <c r="E8" s="218"/>
      <c r="F8" s="216" t="str">
        <f>B10</f>
        <v>Schmidt / Wörz
VfB Ulm</v>
      </c>
      <c r="G8" s="217"/>
      <c r="H8" s="218"/>
      <c r="I8" s="216" t="str">
        <f>B11</f>
        <v xml:space="preserve">Graf / Wenzel
Jungingen / Lehr </v>
      </c>
      <c r="J8" s="217"/>
      <c r="K8" s="218"/>
      <c r="L8" s="222" t="str">
        <f>B12</f>
        <v>Albert - Fritz / Kahre
TK SSV Ulm</v>
      </c>
      <c r="M8" s="223"/>
      <c r="N8" s="224"/>
      <c r="O8" s="222" t="str">
        <f>B13</f>
        <v xml:space="preserve">Hafner - Mähr / Ludescher
Vogt / Bodnegg </v>
      </c>
      <c r="P8" s="223"/>
      <c r="Q8" s="224"/>
      <c r="R8" s="6" t="s">
        <v>26</v>
      </c>
      <c r="U8" s="216" t="str">
        <f>T9</f>
        <v>Name
Verein</v>
      </c>
      <c r="V8" s="217"/>
      <c r="W8" s="218"/>
      <c r="X8" s="216" t="str">
        <f>T10</f>
        <v>Name
Verein</v>
      </c>
      <c r="Y8" s="217"/>
      <c r="Z8" s="218"/>
      <c r="AA8" s="216" t="str">
        <f>T11</f>
        <v>Name
Verein</v>
      </c>
      <c r="AB8" s="217"/>
      <c r="AC8" s="218"/>
      <c r="AD8" s="216" t="str">
        <f>T12</f>
        <v>Name
Verein</v>
      </c>
      <c r="AE8" s="217"/>
      <c r="AF8" s="218"/>
      <c r="AG8" s="216" t="str">
        <f>T13</f>
        <v>Name
Verein</v>
      </c>
      <c r="AH8" s="217"/>
      <c r="AI8" s="218"/>
      <c r="AJ8" s="6" t="s">
        <v>26</v>
      </c>
    </row>
    <row r="9" spans="1:36" ht="61.5" thickBot="1">
      <c r="A9" s="7">
        <v>1</v>
      </c>
      <c r="B9" s="8" t="s">
        <v>152</v>
      </c>
      <c r="C9" s="24" t="s">
        <v>4</v>
      </c>
      <c r="D9" s="25" t="s">
        <v>6</v>
      </c>
      <c r="E9" s="26"/>
      <c r="F9" s="38" t="str">
        <f>C10</f>
        <v>D60-SP-1</v>
      </c>
      <c r="G9" s="10" t="s">
        <v>136</v>
      </c>
      <c r="H9" s="11" t="s">
        <v>111</v>
      </c>
      <c r="I9" s="38" t="str">
        <f>C11</f>
        <v>D60-SP-2</v>
      </c>
      <c r="J9" s="10" t="s">
        <v>158</v>
      </c>
      <c r="K9" s="11" t="str">
        <f>IF(E11="","",IF(E11="S","V","S"))</f>
        <v>S</v>
      </c>
      <c r="L9" s="38" t="str">
        <f>C12</f>
        <v>D60-SP-3</v>
      </c>
      <c r="M9" s="10" t="e" cm="1">
        <f t="array" aca="1" ref="M9" ca="1">_xlfn.TEXTJOIN(" / ",TRUE,_xlfn.MAP(_xlfn.TEXTSPLIT(D12," / "),_xlfn.LAMBDA(_xlpm.x,_xlfn.TEXTAFTER(_xlpm.x,":")&amp;":"&amp;_xlfn.TEXTBEFORE(_xlpm.x,":"))))</f>
        <v>#NAME?</v>
      </c>
      <c r="N9" s="11" t="str">
        <f>IF(E12="","",IF(E12="S","V","S"))</f>
        <v/>
      </c>
      <c r="O9" s="38" t="str">
        <f>C13</f>
        <v>D60-SP-4</v>
      </c>
      <c r="P9" s="10" t="s">
        <v>153</v>
      </c>
      <c r="Q9" s="11" t="str">
        <f>IF(E13="","",IF(E13="S","V","S"))</f>
        <v>S</v>
      </c>
      <c r="R9" s="12">
        <f>COUNTIF(E9,"S")+COUNTIF(H9,"S")+COUNTIF(K9,"S")+COUNTIF(Q9,"S")</f>
        <v>2</v>
      </c>
      <c r="T9" s="8" t="s">
        <v>5</v>
      </c>
      <c r="U9" s="13" t="s">
        <v>4</v>
      </c>
      <c r="V9" s="14" t="s">
        <v>6</v>
      </c>
      <c r="W9" s="15" t="s">
        <v>27</v>
      </c>
      <c r="X9" s="9" t="str">
        <f>U10</f>
        <v>Match</v>
      </c>
      <c r="Y9" s="10" t="e" cm="1">
        <f t="array" ref="Y9">_xlfn.TEXTJOIN(" / ",TRUE,_xlfn.MAP(_xlfn.TEXTSPLIT(V10," / "),_xlfn.LAMBDA(_xlpm.x,_xlfn.TEXTAFTER(_xlpm.x,":")&amp;":"&amp;_xlfn.TEXTBEFORE(_xlpm.x,":"))))</f>
        <v>#VALUE!</v>
      </c>
      <c r="Z9" s="11" t="str">
        <f>IF(W10="","",IF(W10="S","V","S"))</f>
        <v/>
      </c>
      <c r="AA9" s="9" t="str">
        <f>U11</f>
        <v>Match</v>
      </c>
      <c r="AB9" s="10" t="e" cm="1">
        <f t="array" aca="1" ref="AB9" ca="1">_xlfn.TEXTJOIN(" / ",TRUE,_xlfn.MAP(_xlfn.TEXTSPLIT(V11," / "),_xlfn.LAMBDA(_xlpm.x,_xlfn.TEXTAFTER(_xlpm.x,":")&amp;":"&amp;_xlfn.TEXTBEFORE(_xlpm.x,":"))))</f>
        <v>#NAME?</v>
      </c>
      <c r="AC9" s="11" t="str">
        <f>IF(W11="","",IF(W11="S","V","S"))</f>
        <v/>
      </c>
      <c r="AD9" s="9" t="str">
        <f>U12</f>
        <v>Match</v>
      </c>
      <c r="AE9" s="10" t="e" cm="1">
        <f t="array" aca="1" ref="AE9" ca="1">_xlfn.TEXTJOIN(" / ",TRUE,_xlfn.MAP(_xlfn.TEXTSPLIT(V12," / "),_xlfn.LAMBDA(_xlpm.x,_xlfn.TEXTAFTER(_xlpm.x,":")&amp;":"&amp;_xlfn.TEXTBEFORE(_xlpm.x,":"))))</f>
        <v>#NAME?</v>
      </c>
      <c r="AF9" s="11" t="str">
        <f>IF(W12="","",IF(W12="S","V","S"))</f>
        <v/>
      </c>
      <c r="AG9" s="9" t="str">
        <f>X12</f>
        <v>Match</v>
      </c>
      <c r="AH9" s="10" t="e" cm="1">
        <f t="array" aca="1" ref="AH9" ca="1">_xlfn.TEXTJOIN(" / ",TRUE,_xlfn.MAP(_xlfn.TEXTSPLIT(V13," / "),_xlfn.LAMBDA(_xlpm.x,_xlfn.TEXTAFTER(_xlpm.x,":")&amp;":"&amp;_xlfn.TEXTBEFORE(_xlpm.x,":"))))</f>
        <v>#NAME?</v>
      </c>
      <c r="AI9" s="11" t="str">
        <f>IF(Z12="","",IF(Z12="S","V","S"))</f>
        <v/>
      </c>
      <c r="AJ9" s="12">
        <f>COUNTIF(W9,"S")+COUNTIF(Z9,"S")+COUNTIF(AC9,"S")+COUNTIF(AF9,"S")</f>
        <v>0</v>
      </c>
    </row>
    <row r="10" spans="1:36" ht="41.25" thickBot="1">
      <c r="A10" s="7">
        <v>2</v>
      </c>
      <c r="B10" s="8" t="s">
        <v>99</v>
      </c>
      <c r="C10" s="37" t="s">
        <v>59</v>
      </c>
      <c r="D10" s="17" t="s">
        <v>135</v>
      </c>
      <c r="E10" s="18" t="s">
        <v>76</v>
      </c>
      <c r="F10" s="27" t="s">
        <v>4</v>
      </c>
      <c r="G10" s="28" t="s">
        <v>6</v>
      </c>
      <c r="H10" s="29"/>
      <c r="I10" s="39" t="str">
        <f>F11</f>
        <v>D60-SP-5</v>
      </c>
      <c r="J10" s="10" t="s">
        <v>131</v>
      </c>
      <c r="K10" s="20" t="s">
        <v>76</v>
      </c>
      <c r="L10" s="38" t="str">
        <f>F12</f>
        <v>D60-SP-6</v>
      </c>
      <c r="M10" s="10" t="e" cm="1">
        <f t="array" aca="1" ref="M10" ca="1">_xlfn.TEXTJOIN(" / ",TRUE,_xlfn.MAP(_xlfn.TEXTSPLIT(G12," / "),_xlfn.LAMBDA(_xlpm.x,_xlfn.TEXTAFTER(_xlpm.x,":")&amp;":"&amp;_xlfn.TEXTBEFORE(_xlpm.x,":"))))</f>
        <v>#NAME?</v>
      </c>
      <c r="N10" s="20" t="str">
        <f>IF(H12="","",IF(H12="S","V","S"))</f>
        <v/>
      </c>
      <c r="O10" s="38" t="str">
        <f>F13</f>
        <v>D60-SP-7</v>
      </c>
      <c r="P10" s="10" t="s">
        <v>167</v>
      </c>
      <c r="Q10" s="11" t="str">
        <f>IF(H13="","",IF(H13="S","V","S"))</f>
        <v>S</v>
      </c>
      <c r="R10" s="12">
        <f>COUNTIF(E10,"S")+COUNTIF(H10,"S")+COUNTIF(K10,"S")+COUNTIF(Q10,"S")</f>
        <v>3</v>
      </c>
      <c r="T10" s="8" t="s">
        <v>5</v>
      </c>
      <c r="U10" s="16" t="s">
        <v>4</v>
      </c>
      <c r="V10" s="17"/>
      <c r="W10" s="18"/>
      <c r="X10" s="13" t="s">
        <v>4</v>
      </c>
      <c r="Y10" s="14" t="s">
        <v>6</v>
      </c>
      <c r="Z10" s="15" t="s">
        <v>27</v>
      </c>
      <c r="AA10" s="19" t="str">
        <f>X11</f>
        <v>Match</v>
      </c>
      <c r="AB10" s="10" t="e" cm="1">
        <f t="array" aca="1" ref="AB10" ca="1">_xlfn.TEXTJOIN(" / ",TRUE,_xlfn.MAP(_xlfn.TEXTSPLIT(Y11," / "),_xlfn.LAMBDA(_xlpm.x,_xlfn.TEXTAFTER(_xlpm.x,":")&amp;":"&amp;_xlfn.TEXTBEFORE(_xlpm.x,":"))))</f>
        <v>#NAME?</v>
      </c>
      <c r="AC10" s="20" t="str">
        <f>IF(Z11="","",IF(Z11="S","V","S"))</f>
        <v/>
      </c>
      <c r="AD10" s="19" t="str">
        <f>X12</f>
        <v>Match</v>
      </c>
      <c r="AE10" s="10" t="e" cm="1">
        <f t="array" aca="1" ref="AE10" ca="1">_xlfn.TEXTJOIN(" / ",TRUE,_xlfn.MAP(_xlfn.TEXTSPLIT(Y12," / "),_xlfn.LAMBDA(_xlpm.x,_xlfn.TEXTAFTER(_xlpm.x,":")&amp;":"&amp;_xlfn.TEXTBEFORE(_xlpm.x,":"))))</f>
        <v>#NAME?</v>
      </c>
      <c r="AF10" s="20" t="str">
        <f>IF(Z12="","",IF(Z12="S","V","S"))</f>
        <v/>
      </c>
      <c r="AG10" s="9" t="str">
        <f>X13</f>
        <v>Match</v>
      </c>
      <c r="AH10" s="10" t="e" cm="1">
        <f t="array" aca="1" ref="AH10" ca="1">_xlfn.TEXTJOIN(" / ",TRUE,_xlfn.MAP(_xlfn.TEXTSPLIT(Y13," / "),_xlfn.LAMBDA(_xlpm.x,_xlfn.TEXTAFTER(_xlpm.x,":")&amp;":"&amp;_xlfn.TEXTBEFORE(_xlpm.x,":"))))</f>
        <v>#NAME?</v>
      </c>
      <c r="AI10" s="11" t="str">
        <f>IF(Z13="","",IF(Z13="S","V","S"))</f>
        <v/>
      </c>
      <c r="AJ10" s="12">
        <f>COUNTIF(W10,"S")+COUNTIF(Z10,"S")+COUNTIF(AC10,"S")+COUNTIF(AF10,"S")</f>
        <v>0</v>
      </c>
    </row>
    <row r="11" spans="1:36" ht="41.25" thickBot="1">
      <c r="A11" s="7">
        <v>3</v>
      </c>
      <c r="B11" s="8" t="s">
        <v>100</v>
      </c>
      <c r="C11" s="37" t="s">
        <v>60</v>
      </c>
      <c r="D11" s="17" t="s">
        <v>157</v>
      </c>
      <c r="E11" s="18" t="s">
        <v>111</v>
      </c>
      <c r="F11" s="37" t="s">
        <v>63</v>
      </c>
      <c r="G11" s="17" t="s">
        <v>130</v>
      </c>
      <c r="H11" s="18" t="s">
        <v>111</v>
      </c>
      <c r="I11" s="27" t="s">
        <v>4</v>
      </c>
      <c r="J11" s="28" t="s">
        <v>6</v>
      </c>
      <c r="K11" s="29"/>
      <c r="L11" s="39" t="str">
        <f>I12</f>
        <v>D60-SP-8</v>
      </c>
      <c r="M11" s="10" t="e" cm="1">
        <f t="array" aca="1" ref="M11" ca="1">_xlfn.TEXTJOIN(" / ",TRUE,_xlfn.MAP(_xlfn.TEXTSPLIT(J12," / "),_xlfn.LAMBDA(_xlpm.x,_xlfn.TEXTAFTER(_xlpm.x,":")&amp;":"&amp;_xlfn.TEXTBEFORE(_xlpm.x,":"))))</f>
        <v>#NAME?</v>
      </c>
      <c r="N11" s="20" t="str">
        <f>IF(K12="","",IF(K12="S","V","S"))</f>
        <v/>
      </c>
      <c r="O11" s="38" t="str">
        <f>I13</f>
        <v>D60-SP-9</v>
      </c>
      <c r="P11" s="10" t="s">
        <v>172</v>
      </c>
      <c r="Q11" s="11" t="str">
        <f>IF(K13="","",IF(K13="S","V","S"))</f>
        <v>V</v>
      </c>
      <c r="R11" s="12">
        <f t="shared" ref="R11:R13" si="0">COUNTIF(E11,"S")+COUNTIF(H11,"S")+COUNTIF(K11,"S")+COUNTIF(Q11,"S")</f>
        <v>0</v>
      </c>
      <c r="T11" s="8" t="s">
        <v>5</v>
      </c>
      <c r="U11" s="16" t="s">
        <v>4</v>
      </c>
      <c r="V11" s="17"/>
      <c r="W11" s="18"/>
      <c r="X11" s="16" t="s">
        <v>4</v>
      </c>
      <c r="Y11" s="17"/>
      <c r="Z11" s="18"/>
      <c r="AA11" s="13" t="s">
        <v>4</v>
      </c>
      <c r="AB11" s="14" t="s">
        <v>6</v>
      </c>
      <c r="AC11" s="15" t="s">
        <v>27</v>
      </c>
      <c r="AD11" s="19" t="str">
        <f>AA12</f>
        <v>Match</v>
      </c>
      <c r="AE11" s="10" t="e" cm="1">
        <f t="array" aca="1" ref="AE11" ca="1">_xlfn.TEXTJOIN(" / ",TRUE,_xlfn.MAP(_xlfn.TEXTSPLIT(AB12," / "),_xlfn.LAMBDA(_xlpm.x,_xlfn.TEXTAFTER(_xlpm.x,":")&amp;":"&amp;_xlfn.TEXTBEFORE(_xlpm.x,":"))))</f>
        <v>#NAME?</v>
      </c>
      <c r="AF11" s="20" t="str">
        <f>IF(AC12="","",IF(AC12="S","V","S"))</f>
        <v/>
      </c>
      <c r="AG11" s="9">
        <f>X14</f>
        <v>0</v>
      </c>
      <c r="AH11" s="10" t="e" cm="1">
        <f t="array" aca="1" ref="AH11" ca="1">_xlfn.TEXTJOIN(" / ",TRUE,_xlfn.MAP(_xlfn.TEXTSPLIT(AB13," / "),_xlfn.LAMBDA(_xlpm.x,_xlfn.TEXTAFTER(_xlpm.x,":")&amp;":"&amp;_xlfn.TEXTBEFORE(_xlpm.x,":"))))</f>
        <v>#NAME?</v>
      </c>
      <c r="AI11" s="11" t="str">
        <f>IF(Z14="","",IF(Z14="S","V","S"))</f>
        <v/>
      </c>
      <c r="AJ11" s="12">
        <f>COUNTIF(W11,"S")+COUNTIF(Z11,"S")+COUNTIF(AC11,"S")+COUNTIF(AF11,"S")</f>
        <v>0</v>
      </c>
    </row>
    <row r="12" spans="1:36" ht="41.25" hidden="1" thickBot="1">
      <c r="A12" s="7">
        <v>4</v>
      </c>
      <c r="B12" s="8" t="s">
        <v>101</v>
      </c>
      <c r="C12" s="37" t="s">
        <v>61</v>
      </c>
      <c r="D12" s="31" t="s">
        <v>112</v>
      </c>
      <c r="E12" s="32"/>
      <c r="F12" s="37" t="s">
        <v>64</v>
      </c>
      <c r="G12" s="31" t="s">
        <v>115</v>
      </c>
      <c r="H12" s="32"/>
      <c r="I12" s="37" t="s">
        <v>66</v>
      </c>
      <c r="J12" s="31" t="s">
        <v>113</v>
      </c>
      <c r="K12" s="32"/>
      <c r="L12" s="21" t="s">
        <v>4</v>
      </c>
      <c r="M12" s="22" t="s">
        <v>6</v>
      </c>
      <c r="N12" s="23"/>
      <c r="O12" s="38" t="str">
        <f>L13</f>
        <v>D60-SP-10</v>
      </c>
      <c r="P12" s="10" t="e" cm="1">
        <f t="array" aca="1" ref="P12" ca="1">_xlfn.TEXTJOIN(" / ",TRUE,_xlfn.MAP(_xlfn.TEXTSPLIT(M13," / "),_xlfn.LAMBDA(_xlpm.x,_xlfn.TEXTAFTER(_xlpm.x,":")&amp;":"&amp;_xlfn.TEXTBEFORE(_xlpm.x,":"))))</f>
        <v>#NAME?</v>
      </c>
      <c r="Q12" s="11" t="str">
        <f>IF(H15="","",IF(H15="S","V","S"))</f>
        <v/>
      </c>
      <c r="R12" s="12">
        <f t="shared" si="0"/>
        <v>0</v>
      </c>
      <c r="T12" s="8" t="s">
        <v>5</v>
      </c>
      <c r="U12" s="30" t="s">
        <v>4</v>
      </c>
      <c r="V12" s="31"/>
      <c r="W12" s="32"/>
      <c r="X12" s="30" t="s">
        <v>4</v>
      </c>
      <c r="Y12" s="31"/>
      <c r="Z12" s="32"/>
      <c r="AA12" s="30" t="s">
        <v>4</v>
      </c>
      <c r="AB12" s="31"/>
      <c r="AC12" s="32"/>
      <c r="AD12" s="13" t="s">
        <v>4</v>
      </c>
      <c r="AE12" s="14" t="s">
        <v>6</v>
      </c>
      <c r="AF12" s="15" t="s">
        <v>27</v>
      </c>
      <c r="AG12" s="9">
        <f>X15</f>
        <v>0</v>
      </c>
      <c r="AH12" s="10" t="e" cm="1">
        <f t="array" aca="1" ref="AH12" ca="1">_xlfn.TEXTJOIN(" / ",TRUE,_xlfn.MAP(_xlfn.TEXTSPLIT(AE13," / "),_xlfn.LAMBDA(_xlpm.x,_xlfn.TEXTAFTER(_xlpm.x,":")&amp;":"&amp;_xlfn.TEXTBEFORE(_xlpm.x,":"))))</f>
        <v>#NAME?</v>
      </c>
      <c r="AI12" s="11" t="str">
        <f>IF(Z15="","",IF(Z15="S","V","S"))</f>
        <v/>
      </c>
      <c r="AJ12" s="12">
        <f>COUNTIF(W12,"S")+COUNTIF(Z12,"S")+COUNTIF(AC12,"S")+COUNTIF(AF12,"S")</f>
        <v>0</v>
      </c>
    </row>
    <row r="13" spans="1:36" ht="41.25" thickBot="1">
      <c r="A13" s="7">
        <v>5</v>
      </c>
      <c r="B13" s="8" t="s">
        <v>102</v>
      </c>
      <c r="C13" s="37" t="s">
        <v>62</v>
      </c>
      <c r="D13" s="31" t="s">
        <v>154</v>
      </c>
      <c r="E13" s="32" t="s">
        <v>111</v>
      </c>
      <c r="F13" s="37" t="s">
        <v>65</v>
      </c>
      <c r="G13" s="31" t="s">
        <v>168</v>
      </c>
      <c r="H13" s="32" t="s">
        <v>111</v>
      </c>
      <c r="I13" s="37" t="s">
        <v>67</v>
      </c>
      <c r="J13" s="31" t="s">
        <v>171</v>
      </c>
      <c r="K13" s="32" t="s">
        <v>76</v>
      </c>
      <c r="L13" s="37" t="s">
        <v>68</v>
      </c>
      <c r="M13" s="35" t="s">
        <v>114</v>
      </c>
      <c r="N13" s="18"/>
      <c r="O13" s="33"/>
      <c r="P13" s="33"/>
      <c r="Q13" s="33"/>
      <c r="R13" s="12">
        <f t="shared" si="0"/>
        <v>1</v>
      </c>
      <c r="T13" s="8" t="s">
        <v>5</v>
      </c>
      <c r="U13" s="30" t="s">
        <v>4</v>
      </c>
      <c r="V13" s="31"/>
      <c r="W13" s="32"/>
      <c r="X13" s="30" t="s">
        <v>4</v>
      </c>
      <c r="Y13" s="31"/>
      <c r="Z13" s="32"/>
      <c r="AA13" s="30" t="s">
        <v>4</v>
      </c>
      <c r="AB13" s="31"/>
      <c r="AC13" s="32"/>
      <c r="AD13" s="30" t="s">
        <v>4</v>
      </c>
      <c r="AE13" s="31"/>
      <c r="AF13" s="32"/>
      <c r="AG13" s="34" t="s">
        <v>4</v>
      </c>
      <c r="AH13" s="14" t="s">
        <v>6</v>
      </c>
      <c r="AI13" s="15" t="s">
        <v>27</v>
      </c>
      <c r="AJ13" s="12">
        <f>COUNTIF(W13,"S")+COUNTIF(Z13,"S")+COUNTIF(AC13,"S")+COUNTIF(AF13,"S")</f>
        <v>0</v>
      </c>
    </row>
    <row r="15" spans="1:36" ht="15" thickBot="1"/>
    <row r="16" spans="1:36" ht="50.25" customHeight="1" thickBot="1">
      <c r="B16" s="36" t="s">
        <v>7</v>
      </c>
      <c r="C16" s="225" t="s">
        <v>99</v>
      </c>
      <c r="D16" s="226"/>
      <c r="E16" s="227"/>
      <c r="T16" s="6" t="s">
        <v>28</v>
      </c>
      <c r="U16" s="219" t="s">
        <v>5</v>
      </c>
      <c r="V16" s="220"/>
      <c r="W16" s="221"/>
    </row>
    <row r="17" spans="1:23" ht="54" customHeight="1" thickBot="1">
      <c r="B17" s="36" t="s">
        <v>58</v>
      </c>
      <c r="C17" s="225" t="s">
        <v>152</v>
      </c>
      <c r="D17" s="226"/>
      <c r="E17" s="227"/>
      <c r="T17" s="6" t="s">
        <v>29</v>
      </c>
      <c r="U17" s="219" t="s">
        <v>5</v>
      </c>
      <c r="V17" s="220"/>
      <c r="W17" s="221"/>
    </row>
    <row r="19" spans="1:23" ht="42" hidden="1" thickTop="1" thickBot="1">
      <c r="A19" s="209" t="s">
        <v>30</v>
      </c>
      <c r="B19" s="6" t="str">
        <f>C16</f>
        <v>Schmidt / Wörz
VfB Ulm</v>
      </c>
      <c r="C19" s="3"/>
      <c r="D19" s="211" t="s">
        <v>6</v>
      </c>
    </row>
    <row r="20" spans="1:23" ht="42" hidden="1" thickTop="1" thickBot="1">
      <c r="A20" s="210"/>
      <c r="B20" s="6" t="str">
        <f>U17</f>
        <v>Name
Verein</v>
      </c>
      <c r="C20" s="3"/>
      <c r="D20" s="210"/>
    </row>
    <row r="21" spans="1:23" ht="15" hidden="1" thickBot="1"/>
    <row r="22" spans="1:23" ht="42.75" hidden="1" customHeight="1" thickTop="1" thickBot="1">
      <c r="A22" s="209" t="s">
        <v>31</v>
      </c>
      <c r="B22" s="6" t="str">
        <f>C17</f>
        <v xml:space="preserve">Kleefeldt - Beck / Puschinski
Gomaringen </v>
      </c>
      <c r="C22" s="3"/>
      <c r="D22" s="211" t="s">
        <v>6</v>
      </c>
    </row>
    <row r="23" spans="1:23" ht="42.75" hidden="1" customHeight="1" thickTop="1" thickBot="1">
      <c r="A23" s="210"/>
      <c r="B23" s="6" t="str">
        <f>U16</f>
        <v>Name
Verein</v>
      </c>
      <c r="C23" s="3"/>
      <c r="D23" s="210"/>
    </row>
    <row r="24" spans="1:23" ht="15" hidden="1" thickBot="1"/>
    <row r="25" spans="1:23" ht="48" hidden="1" thickTop="1" thickBot="1">
      <c r="A25" s="209" t="s">
        <v>32</v>
      </c>
      <c r="B25" s="6" t="str">
        <f>IF(C19="","",IF(C19="S",B19,B20))</f>
        <v/>
      </c>
      <c r="C25" s="3"/>
      <c r="D25" s="211" t="s">
        <v>6</v>
      </c>
      <c r="I25" s="212" t="s">
        <v>7</v>
      </c>
      <c r="J25" s="213"/>
      <c r="K25" s="213"/>
    </row>
    <row r="26" spans="1:23" ht="47.1" hidden="1" customHeight="1" thickTop="1" thickBot="1">
      <c r="A26" s="210"/>
      <c r="B26" s="6" t="str">
        <f>IF(C22="","",IF(C22="S",B22,B23))</f>
        <v/>
      </c>
      <c r="C26" s="3"/>
      <c r="D26" s="210"/>
      <c r="I26" s="214" t="str">
        <f>IF(C25="","",IF(C25="S",B25,B26))</f>
        <v/>
      </c>
      <c r="J26" s="215"/>
      <c r="K26" s="215"/>
    </row>
  </sheetData>
  <sheetProtection formatCells="0" formatColumns="0" formatRows="0"/>
  <mergeCells count="33">
    <mergeCell ref="A1:AJ3"/>
    <mergeCell ref="C7:E7"/>
    <mergeCell ref="F7:H7"/>
    <mergeCell ref="I7:K7"/>
    <mergeCell ref="L7:N7"/>
    <mergeCell ref="O7:Q7"/>
    <mergeCell ref="U7:W7"/>
    <mergeCell ref="X7:Z7"/>
    <mergeCell ref="AA7:AC7"/>
    <mergeCell ref="AD7:AF7"/>
    <mergeCell ref="AG7:AI7"/>
    <mergeCell ref="AA8:AC8"/>
    <mergeCell ref="AD8:AF8"/>
    <mergeCell ref="AG8:AI8"/>
    <mergeCell ref="U17:W17"/>
    <mergeCell ref="A22:A23"/>
    <mergeCell ref="D22:D23"/>
    <mergeCell ref="I8:K8"/>
    <mergeCell ref="L8:N8"/>
    <mergeCell ref="O8:Q8"/>
    <mergeCell ref="U8:W8"/>
    <mergeCell ref="X8:Z8"/>
    <mergeCell ref="C16:E16"/>
    <mergeCell ref="U16:W16"/>
    <mergeCell ref="C17:E17"/>
    <mergeCell ref="C8:E8"/>
    <mergeCell ref="F8:H8"/>
    <mergeCell ref="A25:A26"/>
    <mergeCell ref="D25:D26"/>
    <mergeCell ref="I25:K25"/>
    <mergeCell ref="I26:K26"/>
    <mergeCell ref="A19:A20"/>
    <mergeCell ref="D19:D20"/>
  </mergeCells>
  <phoneticPr fontId="7" type="noConversion"/>
  <pageMargins left="0.7" right="0.7" top="0.78740157499999996" bottom="0.78740157499999996" header="0.3" footer="0.3"/>
  <pageSetup paperSize="8" scale="8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Damen HR FERTIG</vt:lpstr>
      <vt:lpstr>Damen TR FERTIG</vt:lpstr>
      <vt:lpstr>Damen 40 HR FERTIG</vt:lpstr>
      <vt:lpstr>Damen 50 HR Grp FERTIG</vt:lpstr>
      <vt:lpstr>Damen 60 HR Grp FERTIG</vt:lpstr>
      <vt:lpstr>Tabelle1</vt:lpstr>
      <vt:lpstr>'Damen HR FERTIG'!Druckbereich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Bucher</dc:creator>
  <cp:lastModifiedBy>Tennis</cp:lastModifiedBy>
  <cp:lastPrinted>2026-08-09T14:50:52Z</cp:lastPrinted>
  <dcterms:created xsi:type="dcterms:W3CDTF">2026-08-02T07:30:48Z</dcterms:created>
  <dcterms:modified xsi:type="dcterms:W3CDTF">2026-08-09T16:50:10Z</dcterms:modified>
</cp:coreProperties>
</file>